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<sst xmlns="http://schemas.openxmlformats.org/spreadsheetml/2006/main" count="146" uniqueCount="95">
  <si>
    <t xml:space="preserve">PAŃSTWOWA WYŻSZA  </t>
  </si>
  <si>
    <t>PLAN STUDIÓW</t>
  </si>
  <si>
    <t>SZKOŁA ZAWODOWA w ELBLĄGU</t>
  </si>
  <si>
    <t xml:space="preserve">    Kierunek: FILOLOGIA POLSKA</t>
  </si>
  <si>
    <t>INSTYTUT  PEDAGOGICZNO - JĘZYKOWY</t>
  </si>
  <si>
    <t>Ogólnie liczba godzin</t>
  </si>
  <si>
    <t>Rozdział zajęć programowych na semestry</t>
  </si>
  <si>
    <t>Lp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</si>
  <si>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</si>
  <si>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</si>
  <si>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</si>
  <si>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</si>
  <si>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</si>
  <si>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</si>
  <si>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</si>
  <si>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</si>
  <si>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</si>
  <si>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</si>
  <si>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</t>
  </si>
  <si>
    <t>A</t>
  </si>
  <si>
    <t>Wychowanie fizyczne</t>
  </si>
  <si>
    <t>Język obcy</t>
  </si>
  <si>
    <t>E</t>
  </si>
  <si>
    <t>Technologia informacyjna</t>
  </si>
  <si>
    <t>Wiedza o kulturze</t>
  </si>
  <si>
    <t>Nauki pomocnicze filologii polskiej</t>
  </si>
  <si>
    <t>C</t>
  </si>
  <si>
    <t>PRZEDMIOTY KIERUNKOWE</t>
  </si>
  <si>
    <t>Hist.lit.pol.(do 1939) /lit.staropol./</t>
  </si>
  <si>
    <t>Współczesna literatura polska</t>
  </si>
  <si>
    <t>Gram.opis.współcz. jęz.polskiego</t>
  </si>
  <si>
    <t>Stylistyka współczesna</t>
  </si>
  <si>
    <t>Gram.hist.języka polskiego</t>
  </si>
  <si>
    <t>D</t>
  </si>
  <si>
    <t>Pedagogika</t>
  </si>
  <si>
    <t>Godzin tygodniowo</t>
  </si>
  <si>
    <t xml:space="preserve"> Obowiązuje od:</t>
  </si>
  <si>
    <t>ECTS</t>
  </si>
  <si>
    <t>Zaburzenia rozwojowe wieku szkolnego</t>
  </si>
  <si>
    <t>PRAKTYKI</t>
  </si>
  <si>
    <t>Struktura tekstu</t>
  </si>
  <si>
    <t>Kultura języka i wypowiedzi</t>
  </si>
  <si>
    <t>Podstawy komunikacji audiowizualnej</t>
  </si>
  <si>
    <t>Zatwierdzony przez Radę Instytutu</t>
  </si>
  <si>
    <t>Specjalność: Filologia polska - nauczycielska</t>
  </si>
  <si>
    <t>Najdawniejszy język Słowian</t>
  </si>
  <si>
    <t>PRZEDMIOTY FAKULTATYWNE</t>
  </si>
  <si>
    <t xml:space="preserve"> w dniu:</t>
  </si>
  <si>
    <t xml:space="preserve">Literatura powszechna </t>
  </si>
  <si>
    <t xml:space="preserve">       Nazwa przedmiotu</t>
  </si>
  <si>
    <t>Zmiany od:</t>
  </si>
  <si>
    <t xml:space="preserve">Poetyka </t>
  </si>
  <si>
    <t>Teoria literatury</t>
  </si>
  <si>
    <t>Psychologia rozwoju człowieka</t>
  </si>
  <si>
    <t>Kompetencje nauczyciela</t>
  </si>
  <si>
    <t>Emisja głosu z kulturą żywego słowa</t>
  </si>
  <si>
    <t>Komunikacja interpersonalna</t>
  </si>
  <si>
    <t>Podstawy dydaktyki</t>
  </si>
  <si>
    <t>Metodyka nauczania jęz. polskiego</t>
  </si>
  <si>
    <t xml:space="preserve">Asystencka </t>
  </si>
  <si>
    <t xml:space="preserve">Nauczycielska </t>
  </si>
  <si>
    <t>Analiza i interpretacja tekstow kultury</t>
  </si>
  <si>
    <t>Język łaciński z kulturą antyczną</t>
  </si>
  <si>
    <t>Literatura dla dzieci i młodzieży</t>
  </si>
  <si>
    <t>Studia  stacjonarne</t>
  </si>
  <si>
    <t>Profilaktyka i wych. w szkole z edukacją zdrowotną</t>
  </si>
  <si>
    <t>Fakultet nauczycielski 1</t>
  </si>
  <si>
    <t>Fakultet nauczycielski 2</t>
  </si>
  <si>
    <t>Wstęp do filozofii</t>
  </si>
  <si>
    <t>Hist.lit.pol.(do 1939) /Mł.Polska, XX lecie/</t>
  </si>
  <si>
    <t>B</t>
  </si>
  <si>
    <t>PRZEDMIOTY OGÓLNE/PODSTAWOWE</t>
  </si>
  <si>
    <t>Seminarium dypl. i praca dyplomowa</t>
  </si>
  <si>
    <t>Przedmiot techniczny do wyboru I</t>
  </si>
  <si>
    <t>Przedmiot techniczny do wyboru II</t>
  </si>
  <si>
    <t>Przedmiot fakultatywny  1</t>
  </si>
  <si>
    <t>Przedmiot fakultatywny  2</t>
  </si>
  <si>
    <t>Przedmiot fakultatywny  4</t>
  </si>
  <si>
    <t>Przedmiot fakultatywny  5</t>
  </si>
  <si>
    <t>Przedmiot fakultatywny  6</t>
  </si>
  <si>
    <t>Przedmiot fakultatywny  7</t>
  </si>
  <si>
    <t>Przedmiot fakultatywny  8</t>
  </si>
  <si>
    <t>Przedmiot fakultatywny  9</t>
  </si>
  <si>
    <t>Przedmiot fakultatywny  10</t>
  </si>
  <si>
    <t>PRZEDMIOTY SPECJALNOŚCIOWE</t>
  </si>
  <si>
    <t xml:space="preserve">Psychologia </t>
  </si>
  <si>
    <t>Fakultet nauczycielski 3</t>
  </si>
  <si>
    <t>Fakultet nauczycielski 4</t>
  </si>
  <si>
    <t>01.10.2013</t>
  </si>
  <si>
    <t>Fakultet nauczycielski 5</t>
  </si>
  <si>
    <t>Przedmiot fakultatywny 3</t>
  </si>
  <si>
    <t>Przedmiot fakultatywny  11</t>
  </si>
  <si>
    <t>obowiązuje studentów rekrut. w r. ak. 2013/2014</t>
  </si>
  <si>
    <t>Hist.lit.pol.(do 1939) /romant., pozyt./</t>
  </si>
  <si>
    <t>23.09. 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</si>
</sst>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2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9"/>
      <name val="Arial Narrow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color indexed="10"/>
      <name val="Arial CE"/>
      <family val="2"/>
    </font>
    <font>
      <sz val="10"/>
      <color indexed="57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8" xfId="0" applyBorder="1" applyAlignment="1">
      <alignment/>
    </xf>
    <xf numFmtId="0" fontId="8" fillId="0" borderId="20" xfId="0" applyFont="1" applyBorder="1" applyAlignment="1">
      <alignment horizontal="left"/>
    </xf>
    <xf numFmtId="0" fontId="1" fillId="0" borderId="18" xfId="0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24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2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2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0" xfId="0" applyFont="1" applyBorder="1" applyAlignment="1">
      <alignment horizontal="centerContinuous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left" wrapText="1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Continuous"/>
    </xf>
    <xf numFmtId="0" fontId="0" fillId="0" borderId="36" xfId="0" applyFont="1" applyBorder="1" applyAlignment="1">
      <alignment horizontal="centerContinuous"/>
    </xf>
    <xf numFmtId="0" fontId="0" fillId="0" borderId="38" xfId="0" applyFont="1" applyBorder="1" applyAlignment="1">
      <alignment horizontal="centerContinuous"/>
    </xf>
    <xf numFmtId="0" fontId="0" fillId="0" borderId="39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/>
    </xf>
    <xf numFmtId="0" fontId="0" fillId="0" borderId="41" xfId="0" applyFont="1" applyBorder="1" applyAlignment="1">
      <alignment horizontal="centerContinuous"/>
    </xf>
    <xf numFmtId="0" fontId="0" fillId="0" borderId="3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0" fillId="0" borderId="44" xfId="0" applyFont="1" applyBorder="1" applyAlignment="1">
      <alignment horizontal="center" textRotation="90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1" xfId="0" applyFont="1" applyBorder="1" applyAlignment="1">
      <alignment horizontal="left" wrapText="1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33" borderId="59" xfId="0" applyFont="1" applyFill="1" applyBorder="1" applyAlignment="1">
      <alignment horizontal="center"/>
    </xf>
    <xf numFmtId="0" fontId="0" fillId="0" borderId="51" xfId="0" applyFont="1" applyBorder="1" applyAlignment="1">
      <alignment horizontal="left" wrapText="1"/>
    </xf>
    <xf numFmtId="0" fontId="0" fillId="0" borderId="60" xfId="0" applyFont="1" applyBorder="1" applyAlignment="1">
      <alignment horizontal="center"/>
    </xf>
    <xf numFmtId="0" fontId="0" fillId="0" borderId="49" xfId="0" applyFont="1" applyBorder="1" applyAlignment="1">
      <alignment horizontal="left" wrapText="1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33" borderId="63" xfId="0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33" borderId="59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57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33" borderId="59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left" wrapText="1"/>
    </xf>
    <xf numFmtId="0" fontId="18" fillId="0" borderId="51" xfId="0" applyFont="1" applyBorder="1" applyAlignment="1">
      <alignment horizontal="left" wrapText="1"/>
    </xf>
    <xf numFmtId="0" fontId="0" fillId="0" borderId="57" xfId="0" applyFont="1" applyBorder="1" applyAlignment="1" quotePrefix="1">
      <alignment horizontal="left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33" borderId="69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33" borderId="69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55" xfId="0" applyFont="1" applyBorder="1" applyAlignment="1">
      <alignment horizontal="left"/>
    </xf>
    <xf numFmtId="0" fontId="0" fillId="0" borderId="7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0" fillId="0" borderId="55" xfId="0" applyFont="1" applyBorder="1" applyAlignment="1" quotePrefix="1">
      <alignment horizontal="left"/>
    </xf>
    <xf numFmtId="0" fontId="0" fillId="0" borderId="51" xfId="0" applyFont="1" applyBorder="1" applyAlignment="1">
      <alignment horizontal="center"/>
    </xf>
    <xf numFmtId="0" fontId="0" fillId="0" borderId="51" xfId="0" applyFont="1" applyBorder="1" applyAlignment="1" quotePrefix="1">
      <alignment horizontal="left"/>
    </xf>
    <xf numFmtId="0" fontId="0" fillId="0" borderId="73" xfId="0" applyFont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33" borderId="68" xfId="0" applyFont="1" applyFill="1" applyBorder="1" applyAlignment="1">
      <alignment horizontal="center"/>
    </xf>
    <xf numFmtId="0" fontId="11" fillId="0" borderId="51" xfId="0" applyFont="1" applyBorder="1" applyAlignment="1">
      <alignment horizontal="left" wrapText="1"/>
    </xf>
    <xf numFmtId="0" fontId="1" fillId="33" borderId="76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left" wrapText="1"/>
    </xf>
    <xf numFmtId="0" fontId="0" fillId="33" borderId="7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 wrapText="1"/>
    </xf>
    <xf numFmtId="0" fontId="1" fillId="33" borderId="78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71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64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Continuous"/>
    </xf>
    <xf numFmtId="0" fontId="1" fillId="0" borderId="11" xfId="0" applyFont="1" applyBorder="1" applyAlignment="1">
      <alignment horizontal="left"/>
    </xf>
    <xf numFmtId="0" fontId="1" fillId="0" borderId="82" xfId="0" applyFont="1" applyFill="1" applyBorder="1" applyAlignment="1">
      <alignment horizontal="center"/>
    </xf>
    <xf numFmtId="0" fontId="1" fillId="0" borderId="8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81" xfId="0" applyFont="1" applyFill="1" applyBorder="1" applyAlignment="1">
      <alignment horizontal="centerContinuous"/>
    </xf>
    <xf numFmtId="0" fontId="1" fillId="0" borderId="83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82" xfId="0" applyFont="1" applyFill="1" applyBorder="1" applyAlignment="1">
      <alignment/>
    </xf>
    <xf numFmtId="0" fontId="1" fillId="0" borderId="81" xfId="0" applyFont="1" applyFill="1" applyBorder="1" applyAlignment="1">
      <alignment horizontal="center"/>
    </xf>
    <xf numFmtId="0" fontId="1" fillId="0" borderId="83" xfId="0" applyFont="1" applyFill="1" applyBorder="1" applyAlignment="1">
      <alignment horizontal="center"/>
    </xf>
    <xf numFmtId="0" fontId="1" fillId="0" borderId="81" xfId="0" applyFont="1" applyFill="1" applyBorder="1" applyAlignment="1">
      <alignment horizontal="centerContinuous" wrapText="1"/>
    </xf>
    <xf numFmtId="0" fontId="1" fillId="0" borderId="11" xfId="0" applyFont="1" applyFill="1" applyBorder="1" applyAlignment="1">
      <alignment horizontal="centerContinuous"/>
    </xf>
    <xf numFmtId="0" fontId="0" fillId="0" borderId="84" xfId="0" applyFont="1" applyBorder="1" applyAlignment="1">
      <alignment horizontal="left" wrapText="1"/>
    </xf>
    <xf numFmtId="0" fontId="0" fillId="0" borderId="85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72" xfId="0" applyFont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0" fontId="0" fillId="0" borderId="8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33" borderId="87" xfId="0" applyFont="1" applyFill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64" xfId="0" applyFont="1" applyBorder="1" applyAlignment="1">
      <alignment horizontal="left"/>
    </xf>
    <xf numFmtId="0" fontId="1" fillId="33" borderId="89" xfId="0" applyFont="1" applyFill="1" applyBorder="1" applyAlignment="1">
      <alignment horizontal="left" wrapText="1"/>
    </xf>
    <xf numFmtId="0" fontId="1" fillId="33" borderId="90" xfId="0" applyFont="1" applyFill="1" applyBorder="1" applyAlignment="1">
      <alignment horizontal="center"/>
    </xf>
    <xf numFmtId="0" fontId="0" fillId="33" borderId="91" xfId="0" applyFont="1" applyFill="1" applyBorder="1" applyAlignment="1">
      <alignment horizontal="center"/>
    </xf>
    <xf numFmtId="0" fontId="0" fillId="33" borderId="89" xfId="0" applyFont="1" applyFill="1" applyBorder="1" applyAlignment="1">
      <alignment horizontal="center"/>
    </xf>
    <xf numFmtId="0" fontId="0" fillId="33" borderId="89" xfId="0" applyFont="1" applyFill="1" applyBorder="1" applyAlignment="1">
      <alignment horizontal="center"/>
    </xf>
    <xf numFmtId="0" fontId="0" fillId="33" borderId="89" xfId="0" applyFont="1" applyFill="1" applyBorder="1" applyAlignment="1">
      <alignment horizontal="left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left" wrapText="1"/>
    </xf>
    <xf numFmtId="0" fontId="0" fillId="0" borderId="94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0" xfId="0" applyFont="1" applyBorder="1" applyAlignment="1">
      <alignment horizontal="left"/>
    </xf>
    <xf numFmtId="0" fontId="18" fillId="0" borderId="16" xfId="0" applyFont="1" applyBorder="1" applyAlignment="1">
      <alignment horizontal="left" wrapText="1"/>
    </xf>
    <xf numFmtId="0" fontId="0" fillId="0" borderId="95" xfId="0" applyFont="1" applyBorder="1" applyAlignment="1">
      <alignment horizontal="center"/>
    </xf>
    <xf numFmtId="0" fontId="0" fillId="33" borderId="8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3" xfId="0" applyFont="1" applyBorder="1" applyAlignment="1" quotePrefix="1">
      <alignment horizontal="left"/>
    </xf>
    <xf numFmtId="0" fontId="15" fillId="33" borderId="89" xfId="0" applyFont="1" applyFill="1" applyBorder="1" applyAlignment="1">
      <alignment horizontal="left" wrapText="1"/>
    </xf>
    <xf numFmtId="0" fontId="1" fillId="33" borderId="96" xfId="0" applyFont="1" applyFill="1" applyBorder="1" applyAlignment="1">
      <alignment horizontal="center"/>
    </xf>
    <xf numFmtId="0" fontId="0" fillId="33" borderId="97" xfId="0" applyFont="1" applyFill="1" applyBorder="1" applyAlignment="1">
      <alignment horizontal="center"/>
    </xf>
    <xf numFmtId="0" fontId="1" fillId="33" borderId="89" xfId="0" applyFont="1" applyFill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0" fontId="0" fillId="0" borderId="64" xfId="0" applyFont="1" applyBorder="1" applyAlignment="1" quotePrefix="1">
      <alignment horizontal="left"/>
    </xf>
    <xf numFmtId="0" fontId="0" fillId="33" borderId="89" xfId="0" applyFont="1" applyFill="1" applyBorder="1" applyAlignment="1" quotePrefix="1">
      <alignment horizontal="left"/>
    </xf>
    <xf numFmtId="0" fontId="11" fillId="0" borderId="16" xfId="0" applyFont="1" applyBorder="1" applyAlignment="1">
      <alignment horizontal="left" wrapText="1"/>
    </xf>
    <xf numFmtId="0" fontId="0" fillId="0" borderId="6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84" xfId="0" applyFont="1" applyBorder="1" applyAlignment="1">
      <alignment wrapText="1"/>
    </xf>
    <xf numFmtId="0" fontId="0" fillId="0" borderId="33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33" borderId="87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0" fillId="33" borderId="63" xfId="0" applyFont="1" applyFill="1" applyBorder="1" applyAlignment="1">
      <alignment horizontal="center" textRotation="90"/>
    </xf>
    <xf numFmtId="0" fontId="1" fillId="33" borderId="98" xfId="0" applyFont="1" applyFill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99" xfId="0" applyBorder="1" applyAlignment="1">
      <alignment/>
    </xf>
    <xf numFmtId="0" fontId="8" fillId="0" borderId="100" xfId="0" applyFont="1" applyBorder="1" applyAlignment="1">
      <alignment horizontal="centerContinuous"/>
    </xf>
    <xf numFmtId="0" fontId="0" fillId="0" borderId="66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10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0" fillId="33" borderId="101" xfId="0" applyFont="1" applyFill="1" applyBorder="1" applyAlignment="1">
      <alignment horizontal="center"/>
    </xf>
    <xf numFmtId="0" fontId="0" fillId="33" borderId="63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33" borderId="101" xfId="0" applyFont="1" applyFill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16" xfId="0" applyFont="1" applyBorder="1" applyAlignment="1" quotePrefix="1">
      <alignment horizontal="left"/>
    </xf>
    <xf numFmtId="0" fontId="0" fillId="0" borderId="102" xfId="0" applyFont="1" applyFill="1" applyBorder="1" applyAlignment="1">
      <alignment horizontal="center"/>
    </xf>
    <xf numFmtId="0" fontId="0" fillId="0" borderId="103" xfId="0" applyFont="1" applyFill="1" applyBorder="1" applyAlignment="1">
      <alignment/>
    </xf>
    <xf numFmtId="0" fontId="0" fillId="0" borderId="104" xfId="0" applyFont="1" applyFill="1" applyBorder="1" applyAlignment="1">
      <alignment horizontal="center"/>
    </xf>
    <xf numFmtId="0" fontId="0" fillId="33" borderId="105" xfId="0" applyFont="1" applyFill="1" applyBorder="1" applyAlignment="1">
      <alignment horizontal="center" textRotation="90"/>
    </xf>
    <xf numFmtId="0" fontId="0" fillId="33" borderId="106" xfId="0" applyFont="1" applyFill="1" applyBorder="1" applyAlignment="1">
      <alignment horizontal="center"/>
    </xf>
    <xf numFmtId="0" fontId="0" fillId="33" borderId="107" xfId="0" applyFont="1" applyFill="1" applyBorder="1" applyAlignment="1">
      <alignment horizontal="center"/>
    </xf>
    <xf numFmtId="0" fontId="0" fillId="33" borderId="108" xfId="0" applyFont="1" applyFill="1" applyBorder="1" applyAlignment="1">
      <alignment horizontal="center"/>
    </xf>
    <xf numFmtId="0" fontId="0" fillId="33" borderId="105" xfId="0" applyFont="1" applyFill="1" applyBorder="1" applyAlignment="1">
      <alignment horizontal="center"/>
    </xf>
    <xf numFmtId="0" fontId="0" fillId="33" borderId="107" xfId="0" applyFont="1" applyFill="1" applyBorder="1" applyAlignment="1">
      <alignment horizontal="center"/>
    </xf>
    <xf numFmtId="0" fontId="0" fillId="33" borderId="108" xfId="0" applyFont="1" applyFill="1" applyBorder="1" applyAlignment="1">
      <alignment horizontal="center"/>
    </xf>
    <xf numFmtId="0" fontId="0" fillId="33" borderId="108" xfId="0" applyFont="1" applyFill="1" applyBorder="1" applyAlignment="1">
      <alignment horizontal="center"/>
    </xf>
    <xf numFmtId="0" fontId="0" fillId="33" borderId="109" xfId="0" applyFont="1" applyFill="1" applyBorder="1" applyAlignment="1">
      <alignment horizontal="center"/>
    </xf>
    <xf numFmtId="0" fontId="0" fillId="33" borderId="106" xfId="0" applyFont="1" applyFill="1" applyBorder="1" applyAlignment="1">
      <alignment horizontal="center"/>
    </xf>
    <xf numFmtId="0" fontId="0" fillId="33" borderId="107" xfId="0" applyFont="1" applyFill="1" applyBorder="1" applyAlignment="1">
      <alignment horizontal="center"/>
    </xf>
    <xf numFmtId="0" fontId="0" fillId="33" borderId="105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6" fillId="33" borderId="69" xfId="0" applyFont="1" applyFill="1" applyBorder="1" applyAlignment="1">
      <alignment horizontal="center"/>
    </xf>
    <xf numFmtId="0" fontId="0" fillId="33" borderId="109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33" borderId="110" xfId="0" applyFont="1" applyFill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1" fillId="33" borderId="89" xfId="0" applyFont="1" applyFill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15" fillId="33" borderId="112" xfId="0" applyFont="1" applyFill="1" applyBorder="1" applyAlignment="1">
      <alignment horizontal="left" wrapText="1"/>
    </xf>
    <xf numFmtId="0" fontId="0" fillId="0" borderId="9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5" fillId="0" borderId="73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55" fillId="0" borderId="55" xfId="0" applyFont="1" applyBorder="1" applyAlignment="1">
      <alignment horizontal="center"/>
    </xf>
    <xf numFmtId="0" fontId="55" fillId="0" borderId="68" xfId="0" applyFont="1" applyBorder="1" applyAlignment="1">
      <alignment horizontal="center"/>
    </xf>
    <xf numFmtId="0" fontId="55" fillId="33" borderId="68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1"/>
  <sheetViews>
    <sheetView tabSelected="1" view="pageBreakPreview" zoomScale="75" zoomScaleNormal="75" zoomScaleSheetLayoutView="75" zoomScalePageLayoutView="0" workbookViewId="0" topLeftCell="A58">
      <selection activeCell="AF77" sqref="AF77"/>
    </sheetView>
  </sheetViews>
  <sheetFormatPr defaultColWidth="9.00390625" defaultRowHeight="12.75"/>
  <cols>
    <col min="1" max="1" width="3.75390625" style="0" customWidth="1"/>
    <col min="2" max="2" width="33.375" style="89" customWidth="1"/>
    <col min="3" max="3" width="5.875" style="0" customWidth="1"/>
    <col min="4" max="4" width="6.125" style="0" customWidth="1"/>
    <col min="5" max="5" width="4.75390625" style="0" customWidth="1"/>
    <col min="6" max="6" width="6.00390625" style="0" customWidth="1"/>
    <col min="7" max="8" width="4.75390625" style="0" customWidth="1"/>
    <col min="9" max="9" width="3.75390625" style="0" customWidth="1"/>
    <col min="10" max="11" width="3.125" style="0" customWidth="1"/>
    <col min="12" max="12" width="2.75390625" style="0" customWidth="1"/>
    <col min="13" max="13" width="2.00390625" style="0" customWidth="1"/>
    <col min="14" max="14" width="3.375" style="0" customWidth="1"/>
    <col min="15" max="15" width="3.625" style="0" customWidth="1"/>
    <col min="16" max="16" width="3.125" style="0" customWidth="1"/>
    <col min="17" max="17" width="3.375" style="0" customWidth="1"/>
    <col min="18" max="19" width="2.25390625" style="0" customWidth="1"/>
    <col min="20" max="20" width="3.75390625" style="0" customWidth="1"/>
    <col min="21" max="21" width="3.25390625" style="0" customWidth="1"/>
    <col min="22" max="22" width="3.125" style="0" customWidth="1"/>
    <col min="23" max="23" width="3.375" style="0" customWidth="1"/>
    <col min="24" max="25" width="2.75390625" style="0" customWidth="1"/>
    <col min="26" max="26" width="3.125" style="0" customWidth="1"/>
    <col min="27" max="27" width="2.75390625" style="0" customWidth="1"/>
    <col min="28" max="29" width="3.25390625" style="0" customWidth="1"/>
    <col min="30" max="30" width="2.75390625" style="0" customWidth="1"/>
    <col min="31" max="31" width="2.375" style="0" customWidth="1"/>
    <col min="32" max="32" width="3.375" style="0" customWidth="1"/>
    <col min="33" max="33" width="2.75390625" style="0" customWidth="1"/>
    <col min="34" max="34" width="3.25390625" style="0" customWidth="1"/>
    <col min="35" max="35" width="3.125" style="0" customWidth="1"/>
    <col min="36" max="37" width="2.75390625" style="0" customWidth="1"/>
    <col min="38" max="38" width="3.25390625" style="0" customWidth="1"/>
    <col min="39" max="39" width="2.75390625" style="0" customWidth="1"/>
    <col min="40" max="40" width="3.25390625" style="0" customWidth="1"/>
    <col min="41" max="43" width="2.75390625" style="0" customWidth="1"/>
    <col min="44" max="44" width="3.375" style="0" customWidth="1"/>
    <col min="45" max="45" width="8.875" style="5" customWidth="1"/>
  </cols>
  <sheetData>
    <row r="1" spans="1:44" ht="35.25">
      <c r="A1" s="1" t="s">
        <v>0</v>
      </c>
      <c r="B1" s="88"/>
      <c r="C1" s="2"/>
      <c r="D1" s="2"/>
      <c r="E1" s="2"/>
      <c r="F1" s="2"/>
      <c r="G1" s="2"/>
      <c r="H1" s="2"/>
      <c r="I1" s="3"/>
      <c r="J1" s="4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87"/>
      <c r="AF1" s="87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2.75">
      <c r="A2" s="1" t="s">
        <v>2</v>
      </c>
      <c r="C2" s="6"/>
      <c r="D2" s="6"/>
      <c r="E2" s="6"/>
      <c r="F2" s="6"/>
      <c r="G2" s="2"/>
      <c r="H2" s="2"/>
      <c r="I2" s="3"/>
      <c r="J2" s="3"/>
      <c r="L2" s="3"/>
      <c r="M2" s="3"/>
      <c r="N2" s="7" t="s">
        <v>92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3:44" ht="24" customHeight="1">
      <c r="C3" s="3"/>
      <c r="D3" s="3"/>
      <c r="E3" s="6"/>
      <c r="F3" s="6"/>
      <c r="G3" s="2"/>
      <c r="H3" s="2"/>
      <c r="I3" s="3"/>
      <c r="J3" s="3"/>
      <c r="L3" s="3"/>
      <c r="M3" s="3"/>
      <c r="N3" s="7"/>
      <c r="O3" s="3"/>
      <c r="P3" s="3"/>
      <c r="Q3" s="3"/>
      <c r="R3" s="3"/>
      <c r="S3" s="3"/>
      <c r="T3" s="3"/>
      <c r="V3" s="3"/>
      <c r="X3" s="252" t="s">
        <v>3</v>
      </c>
      <c r="Y3" s="252"/>
      <c r="AB3" s="3"/>
      <c r="AC3" s="3"/>
      <c r="AD3" s="3"/>
      <c r="AE3" s="3"/>
      <c r="AF3" s="8"/>
      <c r="AH3" s="3"/>
      <c r="AI3" s="9"/>
      <c r="AL3" s="3"/>
      <c r="AM3" s="3"/>
      <c r="AN3" s="3"/>
      <c r="AO3" s="3"/>
      <c r="AP3" s="3"/>
      <c r="AQ3" s="3"/>
      <c r="AR3" s="3"/>
    </row>
    <row r="4" spans="1:44" ht="15.75">
      <c r="A4" s="10" t="s">
        <v>4</v>
      </c>
      <c r="C4" s="3"/>
      <c r="D4" s="3"/>
      <c r="E4" s="6"/>
      <c r="F4" s="6"/>
      <c r="G4" s="2"/>
      <c r="H4" s="2"/>
      <c r="I4" s="3"/>
      <c r="J4" s="3"/>
      <c r="K4" s="3"/>
      <c r="L4" s="1" t="s">
        <v>64</v>
      </c>
      <c r="M4" s="1"/>
      <c r="O4" s="3"/>
      <c r="P4" s="3"/>
      <c r="Q4" s="3"/>
      <c r="R4" s="3"/>
      <c r="S4" s="3"/>
      <c r="T4" s="3"/>
      <c r="U4" s="3"/>
      <c r="V4" s="3"/>
      <c r="Y4" s="251" t="s">
        <v>44</v>
      </c>
      <c r="AN4" s="3"/>
      <c r="AO4" s="3"/>
      <c r="AP4" s="11"/>
      <c r="AQ4" s="11"/>
      <c r="AR4" s="3"/>
    </row>
    <row r="5" spans="1:44" ht="33.75" customHeight="1" thickBot="1">
      <c r="A5" s="12"/>
      <c r="B5" s="88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7"/>
      <c r="O5" s="3"/>
      <c r="P5" s="3"/>
      <c r="Q5" s="3"/>
      <c r="R5" s="3"/>
      <c r="S5" s="3"/>
      <c r="T5" s="3"/>
      <c r="U5" s="3"/>
      <c r="V5" s="3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"/>
      <c r="AO5" s="3"/>
      <c r="AP5" s="3"/>
      <c r="AQ5" s="3"/>
      <c r="AR5" s="3"/>
    </row>
    <row r="6" spans="1:44" ht="14.25" thickBot="1" thickTop="1">
      <c r="A6" s="92"/>
      <c r="B6" s="93"/>
      <c r="C6" s="94"/>
      <c r="D6" s="95" t="s">
        <v>5</v>
      </c>
      <c r="E6" s="96"/>
      <c r="F6" s="96"/>
      <c r="G6" s="96"/>
      <c r="H6" s="97"/>
      <c r="I6" s="98"/>
      <c r="J6" s="98"/>
      <c r="K6" s="99"/>
      <c r="L6" s="99"/>
      <c r="M6" s="99"/>
      <c r="N6" s="99"/>
      <c r="O6" s="99"/>
      <c r="P6" s="99"/>
      <c r="Q6" s="99" t="s">
        <v>6</v>
      </c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277"/>
    </row>
    <row r="7" spans="1:44" ht="30.75">
      <c r="A7" s="100" t="s">
        <v>7</v>
      </c>
      <c r="B7" s="255" t="s">
        <v>49</v>
      </c>
      <c r="C7" s="101" t="s">
        <v>37</v>
      </c>
      <c r="D7" s="102"/>
      <c r="E7" s="103"/>
      <c r="F7" s="104" t="s">
        <v>8</v>
      </c>
      <c r="G7" s="104"/>
      <c r="H7" s="105"/>
      <c r="I7" s="106"/>
      <c r="J7" s="106"/>
      <c r="K7" s="107" t="s">
        <v>9</v>
      </c>
      <c r="L7" s="107"/>
      <c r="M7" s="107"/>
      <c r="N7" s="108"/>
      <c r="O7" s="107"/>
      <c r="P7" s="107"/>
      <c r="Q7" s="107" t="s">
        <v>10</v>
      </c>
      <c r="R7" s="107"/>
      <c r="S7" s="107"/>
      <c r="T7" s="276"/>
      <c r="U7" s="107"/>
      <c r="V7" s="107"/>
      <c r="W7" s="107" t="s">
        <v>11</v>
      </c>
      <c r="X7" s="107"/>
      <c r="Y7" s="107"/>
      <c r="Z7" s="108"/>
      <c r="AA7" s="107"/>
      <c r="AB7" s="107"/>
      <c r="AC7" s="107" t="s">
        <v>12</v>
      </c>
      <c r="AD7" s="107"/>
      <c r="AE7" s="107"/>
      <c r="AF7" s="276"/>
      <c r="AG7" s="107"/>
      <c r="AH7" s="107"/>
      <c r="AI7" s="107" t="s">
        <v>13</v>
      </c>
      <c r="AJ7" s="107"/>
      <c r="AK7" s="107"/>
      <c r="AL7" s="108"/>
      <c r="AM7" s="107"/>
      <c r="AN7" s="107"/>
      <c r="AO7" s="107" t="s">
        <v>14</v>
      </c>
      <c r="AP7" s="107"/>
      <c r="AQ7" s="107"/>
      <c r="AR7" s="278"/>
    </row>
    <row r="8" spans="1:44" ht="31.5" thickBot="1">
      <c r="A8" s="109"/>
      <c r="B8" s="110"/>
      <c r="C8" s="111"/>
      <c r="D8" s="112"/>
      <c r="E8" s="113" t="s">
        <v>15</v>
      </c>
      <c r="F8" s="114" t="s">
        <v>16</v>
      </c>
      <c r="G8" s="114" t="s">
        <v>17</v>
      </c>
      <c r="H8" s="115" t="s">
        <v>18</v>
      </c>
      <c r="I8" s="116" t="s">
        <v>15</v>
      </c>
      <c r="J8" s="114" t="s">
        <v>16</v>
      </c>
      <c r="K8" s="114" t="s">
        <v>17</v>
      </c>
      <c r="L8" s="114" t="s">
        <v>18</v>
      </c>
      <c r="M8" s="116"/>
      <c r="N8" s="253" t="s">
        <v>37</v>
      </c>
      <c r="O8" s="116" t="s">
        <v>15</v>
      </c>
      <c r="P8" s="114" t="s">
        <v>16</v>
      </c>
      <c r="Q8" s="114" t="s">
        <v>17</v>
      </c>
      <c r="R8" s="114" t="s">
        <v>18</v>
      </c>
      <c r="S8" s="116"/>
      <c r="T8" s="253" t="s">
        <v>37</v>
      </c>
      <c r="U8" s="116" t="s">
        <v>15</v>
      </c>
      <c r="V8" s="114" t="s">
        <v>16</v>
      </c>
      <c r="W8" s="114" t="s">
        <v>17</v>
      </c>
      <c r="X8" s="114" t="s">
        <v>18</v>
      </c>
      <c r="Y8" s="116"/>
      <c r="Z8" s="253" t="s">
        <v>37</v>
      </c>
      <c r="AA8" s="116" t="s">
        <v>15</v>
      </c>
      <c r="AB8" s="114" t="s">
        <v>16</v>
      </c>
      <c r="AC8" s="114" t="s">
        <v>17</v>
      </c>
      <c r="AD8" s="114" t="s">
        <v>18</v>
      </c>
      <c r="AE8" s="116"/>
      <c r="AF8" s="253" t="s">
        <v>37</v>
      </c>
      <c r="AG8" s="116" t="s">
        <v>15</v>
      </c>
      <c r="AH8" s="114" t="s">
        <v>16</v>
      </c>
      <c r="AI8" s="114" t="s">
        <v>17</v>
      </c>
      <c r="AJ8" s="114" t="s">
        <v>18</v>
      </c>
      <c r="AK8" s="116"/>
      <c r="AL8" s="253" t="s">
        <v>37</v>
      </c>
      <c r="AM8" s="116" t="s">
        <v>15</v>
      </c>
      <c r="AN8" s="114" t="s">
        <v>16</v>
      </c>
      <c r="AO8" s="114" t="s">
        <v>17</v>
      </c>
      <c r="AP8" s="114" t="s">
        <v>18</v>
      </c>
      <c r="AQ8" s="116"/>
      <c r="AR8" s="279" t="s">
        <v>37</v>
      </c>
    </row>
    <row r="9" spans="1:44" ht="16.5" customHeight="1" thickBot="1">
      <c r="A9" s="117" t="s">
        <v>19</v>
      </c>
      <c r="B9" s="235" t="s">
        <v>71</v>
      </c>
      <c r="C9" s="117">
        <f>SUM(C10:C19)</f>
        <v>32</v>
      </c>
      <c r="D9" s="117">
        <f>SUM(D10:D19)</f>
        <v>480</v>
      </c>
      <c r="E9" s="238"/>
      <c r="F9" s="238"/>
      <c r="G9" s="238"/>
      <c r="H9" s="238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80"/>
    </row>
    <row r="10" spans="1:44" ht="16.5" customHeight="1">
      <c r="A10" s="162">
        <v>1</v>
      </c>
      <c r="B10" s="240" t="s">
        <v>20</v>
      </c>
      <c r="C10" s="123">
        <f aca="true" t="shared" si="0" ref="C10:C19">N10+T10+Z10+AF10+AL10+AR10</f>
        <v>2</v>
      </c>
      <c r="D10" s="135">
        <f aca="true" t="shared" si="1" ref="D10:D17">SUM(E10:H10)</f>
        <v>60</v>
      </c>
      <c r="E10" s="212">
        <f aca="true" t="shared" si="2" ref="E10:F13">(I10+O10+U10+AA10+AG10+AM10)*15</f>
        <v>0</v>
      </c>
      <c r="F10" s="213">
        <f t="shared" si="2"/>
        <v>60</v>
      </c>
      <c r="G10" s="213">
        <f aca="true" t="shared" si="3" ref="G10:G17">(K10+Q10+X10+AC10+AI10+AO10)*15</f>
        <v>0</v>
      </c>
      <c r="H10" s="231"/>
      <c r="I10" s="213"/>
      <c r="J10" s="213">
        <v>2</v>
      </c>
      <c r="K10" s="213"/>
      <c r="L10" s="213"/>
      <c r="M10" s="213"/>
      <c r="N10" s="232">
        <v>1</v>
      </c>
      <c r="O10" s="213"/>
      <c r="P10" s="213">
        <v>2</v>
      </c>
      <c r="Q10" s="213"/>
      <c r="R10" s="213"/>
      <c r="S10" s="213"/>
      <c r="T10" s="262">
        <v>1</v>
      </c>
      <c r="U10" s="261"/>
      <c r="V10" s="213"/>
      <c r="W10" s="213"/>
      <c r="X10" s="213"/>
      <c r="Y10" s="213"/>
      <c r="Z10" s="232"/>
      <c r="AA10" s="213"/>
      <c r="AB10" s="213"/>
      <c r="AC10" s="213"/>
      <c r="AD10" s="213"/>
      <c r="AE10" s="213"/>
      <c r="AF10" s="262"/>
      <c r="AG10" s="261"/>
      <c r="AH10" s="213"/>
      <c r="AI10" s="213"/>
      <c r="AJ10" s="213"/>
      <c r="AK10" s="213"/>
      <c r="AL10" s="232"/>
      <c r="AM10" s="213"/>
      <c r="AN10" s="213"/>
      <c r="AO10" s="213"/>
      <c r="AP10" s="213"/>
      <c r="AQ10" s="213"/>
      <c r="AR10" s="281"/>
    </row>
    <row r="11" spans="1:44" ht="16.5" customHeight="1">
      <c r="A11" s="121">
        <v>2</v>
      </c>
      <c r="B11" s="122" t="s">
        <v>21</v>
      </c>
      <c r="C11" s="123">
        <f t="shared" si="0"/>
        <v>12</v>
      </c>
      <c r="D11" s="124">
        <f t="shared" si="1"/>
        <v>150</v>
      </c>
      <c r="E11" s="125">
        <f t="shared" si="2"/>
        <v>0</v>
      </c>
      <c r="F11" s="126">
        <f t="shared" si="2"/>
        <v>150</v>
      </c>
      <c r="G11" s="126">
        <f t="shared" si="3"/>
        <v>0</v>
      </c>
      <c r="H11" s="127"/>
      <c r="I11" s="126"/>
      <c r="J11" s="126"/>
      <c r="K11" s="126"/>
      <c r="L11" s="126"/>
      <c r="M11" s="126"/>
      <c r="N11" s="128"/>
      <c r="O11" s="126"/>
      <c r="P11" s="126">
        <v>2</v>
      </c>
      <c r="Q11" s="126"/>
      <c r="R11" s="126"/>
      <c r="S11" s="126"/>
      <c r="T11" s="128">
        <v>2</v>
      </c>
      <c r="U11" s="166"/>
      <c r="V11" s="126">
        <v>2</v>
      </c>
      <c r="W11" s="126"/>
      <c r="X11" s="126"/>
      <c r="Y11" s="126"/>
      <c r="Z11" s="128">
        <v>2</v>
      </c>
      <c r="AA11" s="126"/>
      <c r="AB11" s="126">
        <v>2</v>
      </c>
      <c r="AC11" s="126"/>
      <c r="AD11" s="126"/>
      <c r="AE11" s="126"/>
      <c r="AF11" s="128">
        <v>2</v>
      </c>
      <c r="AG11" s="166"/>
      <c r="AH11" s="126">
        <v>2</v>
      </c>
      <c r="AI11" s="126"/>
      <c r="AJ11" s="126"/>
      <c r="AK11" s="126"/>
      <c r="AL11" s="128">
        <v>2</v>
      </c>
      <c r="AM11" s="126"/>
      <c r="AN11" s="126">
        <v>2</v>
      </c>
      <c r="AO11" s="126"/>
      <c r="AP11" s="126"/>
      <c r="AQ11" s="126" t="s">
        <v>22</v>
      </c>
      <c r="AR11" s="282">
        <v>4</v>
      </c>
    </row>
    <row r="12" spans="1:44" ht="16.5" customHeight="1">
      <c r="A12" s="121">
        <v>3</v>
      </c>
      <c r="B12" s="129" t="s">
        <v>23</v>
      </c>
      <c r="C12" s="123">
        <f t="shared" si="0"/>
        <v>2</v>
      </c>
      <c r="D12" s="124">
        <f t="shared" si="1"/>
        <v>30</v>
      </c>
      <c r="E12" s="125">
        <f t="shared" si="2"/>
        <v>0</v>
      </c>
      <c r="F12" s="126">
        <f t="shared" si="2"/>
        <v>0</v>
      </c>
      <c r="G12" s="126">
        <f t="shared" si="3"/>
        <v>30</v>
      </c>
      <c r="H12" s="127"/>
      <c r="I12" s="126"/>
      <c r="J12" s="126"/>
      <c r="K12" s="126"/>
      <c r="L12" s="126"/>
      <c r="M12" s="126"/>
      <c r="N12" s="128"/>
      <c r="O12" s="126"/>
      <c r="P12" s="126"/>
      <c r="Q12" s="126">
        <v>2</v>
      </c>
      <c r="R12" s="126"/>
      <c r="S12" s="126"/>
      <c r="T12" s="128">
        <v>2</v>
      </c>
      <c r="U12" s="166"/>
      <c r="V12" s="126"/>
      <c r="W12" s="126"/>
      <c r="X12" s="126"/>
      <c r="Y12" s="126"/>
      <c r="Z12" s="128"/>
      <c r="AA12" s="126"/>
      <c r="AB12" s="126"/>
      <c r="AC12" s="126"/>
      <c r="AD12" s="126"/>
      <c r="AE12" s="126"/>
      <c r="AF12" s="128"/>
      <c r="AG12" s="166"/>
      <c r="AH12" s="126"/>
      <c r="AI12" s="126"/>
      <c r="AJ12" s="126"/>
      <c r="AK12" s="126"/>
      <c r="AL12" s="128"/>
      <c r="AM12" s="126"/>
      <c r="AN12" s="126"/>
      <c r="AO12" s="126"/>
      <c r="AP12" s="126"/>
      <c r="AQ12" s="126"/>
      <c r="AR12" s="282"/>
    </row>
    <row r="13" spans="1:44" ht="16.5" customHeight="1">
      <c r="A13" s="121">
        <v>4</v>
      </c>
      <c r="B13" s="122" t="s">
        <v>73</v>
      </c>
      <c r="C13" s="297">
        <f t="shared" si="0"/>
        <v>2</v>
      </c>
      <c r="D13" s="124">
        <f t="shared" si="1"/>
        <v>30</v>
      </c>
      <c r="E13" s="125">
        <f t="shared" si="2"/>
        <v>0</v>
      </c>
      <c r="F13" s="126">
        <f t="shared" si="2"/>
        <v>0</v>
      </c>
      <c r="G13" s="126">
        <f t="shared" si="3"/>
        <v>30</v>
      </c>
      <c r="H13" s="127"/>
      <c r="I13" s="126"/>
      <c r="J13" s="126"/>
      <c r="K13" s="126">
        <v>2</v>
      </c>
      <c r="L13" s="126"/>
      <c r="M13" s="126"/>
      <c r="N13" s="128">
        <v>2</v>
      </c>
      <c r="O13" s="126"/>
      <c r="P13" s="126"/>
      <c r="Q13" s="126"/>
      <c r="R13" s="126"/>
      <c r="S13" s="126"/>
      <c r="T13" s="128"/>
      <c r="U13" s="166"/>
      <c r="V13" s="126"/>
      <c r="W13" s="126"/>
      <c r="X13" s="126"/>
      <c r="Y13" s="126"/>
      <c r="Z13" s="128"/>
      <c r="AA13" s="126"/>
      <c r="AB13" s="126"/>
      <c r="AC13" s="126"/>
      <c r="AD13" s="126"/>
      <c r="AE13" s="126"/>
      <c r="AF13" s="128"/>
      <c r="AG13" s="166"/>
      <c r="AH13" s="126"/>
      <c r="AI13" s="126"/>
      <c r="AJ13" s="126"/>
      <c r="AK13" s="126"/>
      <c r="AL13" s="128"/>
      <c r="AM13" s="126"/>
      <c r="AN13" s="126"/>
      <c r="AO13" s="126"/>
      <c r="AP13" s="126"/>
      <c r="AQ13" s="126"/>
      <c r="AR13" s="282"/>
    </row>
    <row r="14" spans="1:44" ht="16.5" customHeight="1">
      <c r="A14" s="162">
        <v>5</v>
      </c>
      <c r="B14" s="122" t="s">
        <v>74</v>
      </c>
      <c r="C14" s="124">
        <f>N14+T14+Z14+AF14+AL14+AR14</f>
        <v>2</v>
      </c>
      <c r="D14" s="301">
        <f>SUM(E14:H14)</f>
        <v>30</v>
      </c>
      <c r="E14" s="212">
        <v>0</v>
      </c>
      <c r="F14" s="213">
        <f>(J14+P14+V14+AB14+AH14+AN14)*15</f>
        <v>0</v>
      </c>
      <c r="G14" s="213">
        <f>(K14+Q14+W14+AC14+AI14+AO14)*15</f>
        <v>30</v>
      </c>
      <c r="H14" s="231"/>
      <c r="I14" s="213"/>
      <c r="J14" s="213"/>
      <c r="K14" s="213"/>
      <c r="L14" s="213"/>
      <c r="M14" s="213"/>
      <c r="N14" s="232"/>
      <c r="O14" s="213"/>
      <c r="P14" s="213"/>
      <c r="Q14" s="213"/>
      <c r="R14" s="213"/>
      <c r="S14" s="213"/>
      <c r="T14" s="232"/>
      <c r="U14" s="261"/>
      <c r="V14" s="213"/>
      <c r="W14" s="213"/>
      <c r="X14" s="213"/>
      <c r="Y14" s="213"/>
      <c r="Z14" s="232"/>
      <c r="AA14" s="213"/>
      <c r="AB14" s="213"/>
      <c r="AC14" s="213"/>
      <c r="AD14" s="213"/>
      <c r="AE14" s="213"/>
      <c r="AF14" s="232"/>
      <c r="AG14" s="261"/>
      <c r="AH14" s="213"/>
      <c r="AI14" s="213">
        <v>2</v>
      </c>
      <c r="AJ14" s="213"/>
      <c r="AK14" s="213"/>
      <c r="AL14" s="232">
        <v>2</v>
      </c>
      <c r="AM14" s="213"/>
      <c r="AN14" s="213"/>
      <c r="AO14" s="213"/>
      <c r="AP14" s="213"/>
      <c r="AQ14" s="213"/>
      <c r="AR14" s="296"/>
    </row>
    <row r="15" spans="1:44" ht="16.5" customHeight="1">
      <c r="A15" s="162">
        <v>6</v>
      </c>
      <c r="B15" s="240" t="s">
        <v>62</v>
      </c>
      <c r="C15" s="135">
        <f t="shared" si="0"/>
        <v>4</v>
      </c>
      <c r="D15" s="301">
        <f t="shared" si="1"/>
        <v>60</v>
      </c>
      <c r="E15" s="212">
        <f>(I15+O15+U15+AA15+AG15+AM15)*15</f>
        <v>0</v>
      </c>
      <c r="F15" s="213">
        <v>60</v>
      </c>
      <c r="G15" s="213">
        <f t="shared" si="3"/>
        <v>0</v>
      </c>
      <c r="H15" s="231"/>
      <c r="I15" s="213"/>
      <c r="J15" s="213">
        <v>2</v>
      </c>
      <c r="K15" s="213"/>
      <c r="L15" s="213"/>
      <c r="M15" s="213"/>
      <c r="N15" s="232">
        <v>2</v>
      </c>
      <c r="O15" s="213"/>
      <c r="P15" s="213">
        <v>2</v>
      </c>
      <c r="Q15" s="213"/>
      <c r="R15" s="213"/>
      <c r="S15" s="213"/>
      <c r="T15" s="232">
        <v>2</v>
      </c>
      <c r="U15" s="261"/>
      <c r="V15" s="213"/>
      <c r="W15" s="213"/>
      <c r="X15" s="213"/>
      <c r="Y15" s="213"/>
      <c r="Z15" s="232"/>
      <c r="AA15" s="213"/>
      <c r="AB15" s="213"/>
      <c r="AC15" s="213"/>
      <c r="AD15" s="213"/>
      <c r="AE15" s="213"/>
      <c r="AF15" s="232"/>
      <c r="AG15" s="263"/>
      <c r="AH15" s="233"/>
      <c r="AI15" s="233"/>
      <c r="AJ15" s="233"/>
      <c r="AK15" s="233"/>
      <c r="AL15" s="232"/>
      <c r="AM15" s="233"/>
      <c r="AN15" s="233"/>
      <c r="AO15" s="233"/>
      <c r="AP15" s="233"/>
      <c r="AQ15" s="233"/>
      <c r="AR15" s="296"/>
    </row>
    <row r="16" spans="1:44" ht="16.5" customHeight="1">
      <c r="A16" s="121">
        <v>7</v>
      </c>
      <c r="B16" s="122" t="s">
        <v>24</v>
      </c>
      <c r="C16" s="124">
        <f t="shared" si="0"/>
        <v>2</v>
      </c>
      <c r="D16" s="301">
        <f t="shared" si="1"/>
        <v>30</v>
      </c>
      <c r="E16" s="125">
        <f aca="true" t="shared" si="4" ref="E16:F19">(I16+O16+U16+AA16+AG16+AM16)*15</f>
        <v>30</v>
      </c>
      <c r="F16" s="126">
        <f t="shared" si="4"/>
        <v>0</v>
      </c>
      <c r="G16" s="126">
        <f t="shared" si="3"/>
        <v>0</v>
      </c>
      <c r="H16" s="127"/>
      <c r="I16" s="126">
        <v>2</v>
      </c>
      <c r="J16" s="137"/>
      <c r="K16" s="126"/>
      <c r="L16" s="126"/>
      <c r="M16" s="126" t="s">
        <v>22</v>
      </c>
      <c r="N16" s="128">
        <v>2</v>
      </c>
      <c r="O16" s="126"/>
      <c r="P16" s="126"/>
      <c r="Q16" s="126"/>
      <c r="R16" s="126"/>
      <c r="S16" s="126"/>
      <c r="T16" s="128"/>
      <c r="U16" s="166"/>
      <c r="V16" s="126"/>
      <c r="W16" s="126"/>
      <c r="X16" s="126"/>
      <c r="Y16" s="126"/>
      <c r="Z16" s="128"/>
      <c r="AA16" s="126"/>
      <c r="AB16" s="126"/>
      <c r="AC16" s="126"/>
      <c r="AD16" s="126"/>
      <c r="AE16" s="126"/>
      <c r="AF16" s="128"/>
      <c r="AG16" s="264"/>
      <c r="AH16" s="136"/>
      <c r="AI16" s="136"/>
      <c r="AJ16" s="136"/>
      <c r="AK16" s="136"/>
      <c r="AL16" s="128"/>
      <c r="AM16" s="136"/>
      <c r="AN16" s="136"/>
      <c r="AO16" s="136"/>
      <c r="AP16" s="136"/>
      <c r="AQ16" s="136"/>
      <c r="AR16" s="282"/>
    </row>
    <row r="17" spans="1:44" ht="16.5" customHeight="1">
      <c r="A17" s="121">
        <v>8</v>
      </c>
      <c r="B17" s="122" t="s">
        <v>25</v>
      </c>
      <c r="C17" s="124">
        <f t="shared" si="0"/>
        <v>2</v>
      </c>
      <c r="D17" s="301">
        <f t="shared" si="1"/>
        <v>30</v>
      </c>
      <c r="E17" s="125">
        <f t="shared" si="4"/>
        <v>0</v>
      </c>
      <c r="F17" s="126">
        <f t="shared" si="4"/>
        <v>30</v>
      </c>
      <c r="G17" s="126">
        <f t="shared" si="3"/>
        <v>0</v>
      </c>
      <c r="H17" s="127"/>
      <c r="I17" s="126"/>
      <c r="J17" s="126"/>
      <c r="K17" s="126"/>
      <c r="L17" s="126"/>
      <c r="M17" s="126"/>
      <c r="N17" s="128"/>
      <c r="O17" s="126"/>
      <c r="P17" s="126"/>
      <c r="Q17" s="126"/>
      <c r="R17" s="126"/>
      <c r="S17" s="126"/>
      <c r="T17" s="128"/>
      <c r="U17" s="166"/>
      <c r="V17" s="126"/>
      <c r="W17" s="126"/>
      <c r="X17" s="126"/>
      <c r="Y17" s="126"/>
      <c r="Z17" s="128"/>
      <c r="AA17" s="126"/>
      <c r="AB17" s="126"/>
      <c r="AC17" s="126"/>
      <c r="AD17" s="126"/>
      <c r="AE17" s="126"/>
      <c r="AF17" s="128"/>
      <c r="AG17" s="264"/>
      <c r="AH17" s="136">
        <v>2</v>
      </c>
      <c r="AI17" s="136"/>
      <c r="AJ17" s="136"/>
      <c r="AK17" s="136"/>
      <c r="AL17" s="128">
        <v>2</v>
      </c>
      <c r="AM17" s="136"/>
      <c r="AN17" s="136"/>
      <c r="AO17" s="136"/>
      <c r="AP17" s="136"/>
      <c r="AQ17" s="136"/>
      <c r="AR17" s="282"/>
    </row>
    <row r="18" spans="1:44" ht="18" customHeight="1">
      <c r="A18" s="239">
        <v>9</v>
      </c>
      <c r="B18" s="122" t="s">
        <v>42</v>
      </c>
      <c r="C18" s="124">
        <f t="shared" si="0"/>
        <v>2</v>
      </c>
      <c r="D18" s="302">
        <v>30</v>
      </c>
      <c r="E18" s="156">
        <v>30</v>
      </c>
      <c r="F18" s="153">
        <v>0</v>
      </c>
      <c r="G18" s="153">
        <v>0</v>
      </c>
      <c r="H18" s="152"/>
      <c r="I18" s="153">
        <v>2</v>
      </c>
      <c r="J18" s="153"/>
      <c r="K18" s="153"/>
      <c r="L18" s="153"/>
      <c r="M18" s="153"/>
      <c r="N18" s="154">
        <v>2</v>
      </c>
      <c r="O18" s="153"/>
      <c r="P18" s="153"/>
      <c r="Q18" s="153"/>
      <c r="R18" s="153"/>
      <c r="S18" s="153"/>
      <c r="T18" s="154"/>
      <c r="U18" s="163"/>
      <c r="V18" s="153"/>
      <c r="W18" s="153"/>
      <c r="X18" s="153"/>
      <c r="Y18" s="153"/>
      <c r="Z18" s="154"/>
      <c r="AA18" s="153"/>
      <c r="AB18" s="153"/>
      <c r="AC18" s="153"/>
      <c r="AD18" s="153"/>
      <c r="AE18" s="153"/>
      <c r="AF18" s="154"/>
      <c r="AG18" s="292"/>
      <c r="AH18" s="155"/>
      <c r="AI18" s="155"/>
      <c r="AJ18" s="155"/>
      <c r="AK18" s="155"/>
      <c r="AL18" s="293"/>
      <c r="AM18" s="155"/>
      <c r="AN18" s="155"/>
      <c r="AO18" s="155"/>
      <c r="AP18" s="155"/>
      <c r="AQ18" s="155"/>
      <c r="AR18" s="294"/>
    </row>
    <row r="19" spans="1:44" ht="16.5" customHeight="1" thickBot="1">
      <c r="A19" s="130">
        <v>10</v>
      </c>
      <c r="B19" s="131" t="s">
        <v>68</v>
      </c>
      <c r="C19" s="124">
        <f t="shared" si="0"/>
        <v>2</v>
      </c>
      <c r="D19" s="303">
        <f>SUM(E19:H19)</f>
        <v>30</v>
      </c>
      <c r="E19" s="113">
        <f t="shared" si="4"/>
        <v>30</v>
      </c>
      <c r="F19" s="132">
        <f t="shared" si="4"/>
        <v>0</v>
      </c>
      <c r="G19" s="132">
        <f>(K19+Q19+X19+AC19+AI19+AO19)*15</f>
        <v>0</v>
      </c>
      <c r="H19" s="133"/>
      <c r="I19" s="132"/>
      <c r="J19" s="132"/>
      <c r="K19" s="132"/>
      <c r="L19" s="132"/>
      <c r="M19" s="132"/>
      <c r="N19" s="134"/>
      <c r="O19" s="132">
        <v>2</v>
      </c>
      <c r="P19" s="132"/>
      <c r="Q19" s="132"/>
      <c r="R19" s="132"/>
      <c r="S19" s="132"/>
      <c r="T19" s="134">
        <v>2</v>
      </c>
      <c r="U19" s="116"/>
      <c r="V19" s="132"/>
      <c r="W19" s="132"/>
      <c r="X19" s="132"/>
      <c r="Y19" s="132"/>
      <c r="Z19" s="134"/>
      <c r="AA19" s="132"/>
      <c r="AB19" s="132"/>
      <c r="AC19" s="132"/>
      <c r="AD19" s="132"/>
      <c r="AE19" s="132"/>
      <c r="AF19" s="134"/>
      <c r="AG19" s="116"/>
      <c r="AH19" s="132"/>
      <c r="AI19" s="132"/>
      <c r="AJ19" s="132"/>
      <c r="AK19" s="132"/>
      <c r="AL19" s="134"/>
      <c r="AM19" s="132"/>
      <c r="AN19" s="132"/>
      <c r="AO19" s="132"/>
      <c r="AP19" s="132"/>
      <c r="AQ19" s="132"/>
      <c r="AR19" s="283"/>
    </row>
    <row r="20" spans="1:44" ht="16.5" customHeight="1" thickBot="1">
      <c r="A20" s="244"/>
      <c r="B20" s="245"/>
      <c r="C20" s="106"/>
      <c r="D20" s="107"/>
      <c r="E20" s="106"/>
      <c r="F20" s="106"/>
      <c r="G20" s="106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278"/>
    </row>
    <row r="21" spans="1:44" ht="16.5" customHeight="1" thickBot="1">
      <c r="A21" s="117" t="s">
        <v>70</v>
      </c>
      <c r="B21" s="235" t="s">
        <v>27</v>
      </c>
      <c r="C21" s="164">
        <f>SUM(C22:C36)</f>
        <v>74</v>
      </c>
      <c r="D21" s="236">
        <f>SUM(D22:D36)</f>
        <v>855</v>
      </c>
      <c r="E21" s="237"/>
      <c r="F21" s="221"/>
      <c r="G21" s="221"/>
      <c r="H21" s="238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80"/>
    </row>
    <row r="22" spans="1:44" ht="16.5" customHeight="1">
      <c r="A22" s="138">
        <v>11</v>
      </c>
      <c r="B22" s="246" t="s">
        <v>48</v>
      </c>
      <c r="C22" s="123">
        <f>N22+T22+Z22+AF22+AL22+AR22</f>
        <v>4</v>
      </c>
      <c r="D22" s="211">
        <f>SUM(E22:H22)</f>
        <v>60</v>
      </c>
      <c r="E22" s="212">
        <f>(I22+O22+U22+AA22+AG22+AM22)*15</f>
        <v>60</v>
      </c>
      <c r="F22" s="213">
        <f>(J22+P22+V22+AB22+AH22+AN22)*15</f>
        <v>0</v>
      </c>
      <c r="G22" s="213">
        <f aca="true" t="shared" si="5" ref="G22:G36">K22+Q22+X22+AC22+AI22+AO22</f>
        <v>0</v>
      </c>
      <c r="H22" s="231"/>
      <c r="I22" s="247">
        <v>2</v>
      </c>
      <c r="J22" s="247"/>
      <c r="K22" s="247"/>
      <c r="L22" s="247"/>
      <c r="M22" s="247"/>
      <c r="N22" s="215">
        <v>2</v>
      </c>
      <c r="O22" s="247">
        <v>2</v>
      </c>
      <c r="P22" s="247"/>
      <c r="Q22" s="247"/>
      <c r="R22" s="247"/>
      <c r="S22" s="247"/>
      <c r="T22" s="268">
        <v>2</v>
      </c>
      <c r="U22" s="265"/>
      <c r="V22" s="249"/>
      <c r="W22" s="249"/>
      <c r="X22" s="249"/>
      <c r="Y22" s="249"/>
      <c r="Z22" s="250"/>
      <c r="AA22" s="248"/>
      <c r="AB22" s="249"/>
      <c r="AC22" s="249"/>
      <c r="AD22" s="249"/>
      <c r="AE22" s="249"/>
      <c r="AF22" s="271"/>
      <c r="AG22" s="265"/>
      <c r="AH22" s="249"/>
      <c r="AI22" s="249"/>
      <c r="AJ22" s="249"/>
      <c r="AK22" s="249"/>
      <c r="AL22" s="250"/>
      <c r="AM22" s="249"/>
      <c r="AN22" s="249"/>
      <c r="AO22" s="249"/>
      <c r="AP22" s="249"/>
      <c r="AQ22" s="249"/>
      <c r="AR22" s="284"/>
    </row>
    <row r="23" spans="1:44" ht="16.5" customHeight="1">
      <c r="A23" s="142">
        <v>12</v>
      </c>
      <c r="B23" s="143" t="s">
        <v>28</v>
      </c>
      <c r="C23" s="123">
        <f aca="true" t="shared" si="6" ref="C23:C36">N23+T23+Z23+AF23+AL23+AR23</f>
        <v>7</v>
      </c>
      <c r="D23" s="211">
        <f aca="true" t="shared" si="7" ref="D23:D36">SUM(E23:H23)</f>
        <v>90</v>
      </c>
      <c r="E23" s="125">
        <f aca="true" t="shared" si="8" ref="E23:F35">(I23+O23+U23+AA23+AG23+AM23)*15</f>
        <v>60</v>
      </c>
      <c r="F23" s="126">
        <f t="shared" si="8"/>
        <v>30</v>
      </c>
      <c r="G23" s="213">
        <f t="shared" si="5"/>
        <v>0</v>
      </c>
      <c r="H23" s="127"/>
      <c r="I23" s="140">
        <v>2</v>
      </c>
      <c r="J23" s="140">
        <v>1</v>
      </c>
      <c r="K23" s="140"/>
      <c r="L23" s="140"/>
      <c r="M23" s="140"/>
      <c r="N23" s="141">
        <v>3</v>
      </c>
      <c r="O23" s="140">
        <v>2</v>
      </c>
      <c r="P23" s="140">
        <v>1</v>
      </c>
      <c r="Q23" s="140"/>
      <c r="R23" s="140"/>
      <c r="S23" s="140" t="s">
        <v>22</v>
      </c>
      <c r="T23" s="141">
        <v>4</v>
      </c>
      <c r="U23" s="266"/>
      <c r="V23" s="140"/>
      <c r="W23" s="140"/>
      <c r="X23" s="140"/>
      <c r="Y23" s="140"/>
      <c r="Z23" s="141"/>
      <c r="AA23" s="140"/>
      <c r="AB23" s="140"/>
      <c r="AC23" s="140"/>
      <c r="AD23" s="140"/>
      <c r="AE23" s="140"/>
      <c r="AF23" s="141"/>
      <c r="AG23" s="266"/>
      <c r="AH23" s="140"/>
      <c r="AI23" s="140"/>
      <c r="AJ23" s="140"/>
      <c r="AK23" s="140"/>
      <c r="AL23" s="141"/>
      <c r="AM23" s="140"/>
      <c r="AN23" s="140"/>
      <c r="AO23" s="144"/>
      <c r="AP23" s="140"/>
      <c r="AQ23" s="140"/>
      <c r="AR23" s="285"/>
    </row>
    <row r="24" spans="1:44" ht="18.75" customHeight="1">
      <c r="A24" s="138">
        <v>13</v>
      </c>
      <c r="B24" s="122" t="s">
        <v>93</v>
      </c>
      <c r="C24" s="123">
        <f t="shared" si="6"/>
        <v>8</v>
      </c>
      <c r="D24" s="211">
        <f t="shared" si="7"/>
        <v>90</v>
      </c>
      <c r="E24" s="125">
        <f t="shared" si="8"/>
        <v>60</v>
      </c>
      <c r="F24" s="126">
        <f t="shared" si="8"/>
        <v>30</v>
      </c>
      <c r="G24" s="213">
        <f t="shared" si="5"/>
        <v>0</v>
      </c>
      <c r="H24" s="127"/>
      <c r="I24" s="140"/>
      <c r="J24" s="140"/>
      <c r="K24" s="140"/>
      <c r="L24" s="140"/>
      <c r="M24" s="140"/>
      <c r="N24" s="141"/>
      <c r="O24" s="140"/>
      <c r="P24" s="140"/>
      <c r="Q24" s="140"/>
      <c r="R24" s="140"/>
      <c r="S24" s="140"/>
      <c r="T24" s="141"/>
      <c r="U24" s="266">
        <v>2</v>
      </c>
      <c r="V24" s="140">
        <v>1</v>
      </c>
      <c r="W24" s="140"/>
      <c r="X24" s="140"/>
      <c r="Y24" s="140" t="s">
        <v>22</v>
      </c>
      <c r="Z24" s="141">
        <v>4</v>
      </c>
      <c r="AA24" s="140">
        <v>2</v>
      </c>
      <c r="AB24" s="140">
        <v>1</v>
      </c>
      <c r="AC24" s="140"/>
      <c r="AD24" s="140"/>
      <c r="AE24" s="140" t="s">
        <v>22</v>
      </c>
      <c r="AF24" s="141">
        <v>4</v>
      </c>
      <c r="AG24" s="266"/>
      <c r="AH24" s="140"/>
      <c r="AI24" s="140"/>
      <c r="AJ24" s="140"/>
      <c r="AK24" s="140"/>
      <c r="AL24" s="141"/>
      <c r="AM24" s="140"/>
      <c r="AN24" s="140"/>
      <c r="AO24" s="140"/>
      <c r="AP24" s="140"/>
      <c r="AQ24" s="140"/>
      <c r="AR24" s="285"/>
    </row>
    <row r="25" spans="1:44" ht="26.25" customHeight="1">
      <c r="A25" s="142">
        <v>14</v>
      </c>
      <c r="B25" s="122" t="s">
        <v>69</v>
      </c>
      <c r="C25" s="123">
        <f t="shared" si="6"/>
        <v>4</v>
      </c>
      <c r="D25" s="211">
        <f t="shared" si="7"/>
        <v>60</v>
      </c>
      <c r="E25" s="125">
        <f t="shared" si="8"/>
        <v>30</v>
      </c>
      <c r="F25" s="126">
        <f t="shared" si="8"/>
        <v>30</v>
      </c>
      <c r="G25" s="213">
        <f t="shared" si="5"/>
        <v>0</v>
      </c>
      <c r="H25" s="127"/>
      <c r="I25" s="140"/>
      <c r="J25" s="140"/>
      <c r="K25" s="140"/>
      <c r="L25" s="140"/>
      <c r="M25" s="140"/>
      <c r="N25" s="141"/>
      <c r="O25" s="140"/>
      <c r="P25" s="140"/>
      <c r="Q25" s="140"/>
      <c r="R25" s="140"/>
      <c r="S25" s="140"/>
      <c r="T25" s="141"/>
      <c r="U25" s="266"/>
      <c r="V25" s="140"/>
      <c r="W25" s="140"/>
      <c r="X25" s="140"/>
      <c r="Y25" s="140"/>
      <c r="Z25" s="141"/>
      <c r="AA25" s="140"/>
      <c r="AB25" s="140"/>
      <c r="AC25" s="140"/>
      <c r="AD25" s="140"/>
      <c r="AE25" s="140"/>
      <c r="AF25" s="141"/>
      <c r="AG25" s="266">
        <v>2</v>
      </c>
      <c r="AH25" s="140">
        <v>2</v>
      </c>
      <c r="AI25" s="140"/>
      <c r="AJ25" s="140"/>
      <c r="AK25" s="140" t="s">
        <v>22</v>
      </c>
      <c r="AL25" s="141">
        <v>4</v>
      </c>
      <c r="AM25" s="140"/>
      <c r="AN25" s="140"/>
      <c r="AO25" s="140"/>
      <c r="AP25" s="140"/>
      <c r="AQ25" s="140"/>
      <c r="AR25" s="285"/>
    </row>
    <row r="26" spans="1:44" ht="16.5" customHeight="1">
      <c r="A26" s="138">
        <v>15</v>
      </c>
      <c r="B26" s="122" t="s">
        <v>29</v>
      </c>
      <c r="C26" s="123">
        <f t="shared" si="6"/>
        <v>4</v>
      </c>
      <c r="D26" s="211">
        <f t="shared" si="7"/>
        <v>45</v>
      </c>
      <c r="E26" s="125">
        <f t="shared" si="8"/>
        <v>15</v>
      </c>
      <c r="F26" s="126">
        <f t="shared" si="8"/>
        <v>30</v>
      </c>
      <c r="G26" s="213">
        <f t="shared" si="5"/>
        <v>0</v>
      </c>
      <c r="H26" s="127"/>
      <c r="I26" s="140"/>
      <c r="J26" s="140"/>
      <c r="K26" s="140"/>
      <c r="L26" s="140"/>
      <c r="M26" s="140"/>
      <c r="N26" s="141"/>
      <c r="O26" s="140"/>
      <c r="P26" s="140"/>
      <c r="Q26" s="140"/>
      <c r="R26" s="140"/>
      <c r="S26" s="140"/>
      <c r="T26" s="141"/>
      <c r="U26" s="266"/>
      <c r="V26" s="140"/>
      <c r="W26" s="140"/>
      <c r="X26" s="140"/>
      <c r="Y26" s="140"/>
      <c r="Z26" s="141"/>
      <c r="AA26" s="140"/>
      <c r="AB26" s="140"/>
      <c r="AC26" s="140"/>
      <c r="AD26" s="140"/>
      <c r="AE26" s="140"/>
      <c r="AF26" s="141"/>
      <c r="AG26" s="266"/>
      <c r="AH26" s="140"/>
      <c r="AI26" s="140"/>
      <c r="AJ26" s="140"/>
      <c r="AK26" s="140"/>
      <c r="AL26" s="141"/>
      <c r="AM26" s="140">
        <v>1</v>
      </c>
      <c r="AN26" s="140">
        <v>2</v>
      </c>
      <c r="AO26" s="140"/>
      <c r="AP26" s="140"/>
      <c r="AQ26" s="140" t="s">
        <v>22</v>
      </c>
      <c r="AR26" s="285">
        <v>4</v>
      </c>
    </row>
    <row r="27" spans="1:44" ht="16.5" customHeight="1">
      <c r="A27" s="142">
        <v>16</v>
      </c>
      <c r="B27" s="89" t="s">
        <v>51</v>
      </c>
      <c r="C27" s="123">
        <f t="shared" si="6"/>
        <v>2</v>
      </c>
      <c r="D27" s="211">
        <f t="shared" si="7"/>
        <v>30</v>
      </c>
      <c r="E27" s="125">
        <f t="shared" si="8"/>
        <v>0</v>
      </c>
      <c r="F27" s="126">
        <f t="shared" si="8"/>
        <v>30</v>
      </c>
      <c r="G27" s="213">
        <f t="shared" si="5"/>
        <v>0</v>
      </c>
      <c r="H27" s="127"/>
      <c r="I27" s="140"/>
      <c r="J27" s="140">
        <v>2</v>
      </c>
      <c r="K27" s="140"/>
      <c r="L27" s="140"/>
      <c r="M27" s="140"/>
      <c r="N27" s="141">
        <v>2</v>
      </c>
      <c r="O27" s="140"/>
      <c r="P27" s="140"/>
      <c r="Q27" s="140"/>
      <c r="R27" s="140"/>
      <c r="S27" s="140"/>
      <c r="T27" s="141"/>
      <c r="U27" s="267"/>
      <c r="V27" s="147"/>
      <c r="W27" s="147"/>
      <c r="X27" s="147"/>
      <c r="Y27" s="147"/>
      <c r="Z27" s="148"/>
      <c r="AA27" s="147"/>
      <c r="AB27" s="147"/>
      <c r="AC27" s="147"/>
      <c r="AD27" s="147"/>
      <c r="AE27" s="147"/>
      <c r="AF27" s="148"/>
      <c r="AG27" s="270"/>
      <c r="AH27" s="147"/>
      <c r="AI27" s="147"/>
      <c r="AJ27" s="147"/>
      <c r="AK27" s="147"/>
      <c r="AL27" s="148"/>
      <c r="AM27" s="147"/>
      <c r="AN27" s="147"/>
      <c r="AO27" s="147"/>
      <c r="AP27" s="147"/>
      <c r="AQ27" s="147"/>
      <c r="AR27" s="286"/>
    </row>
    <row r="28" spans="1:44" ht="16.5" customHeight="1">
      <c r="A28" s="291">
        <v>17</v>
      </c>
      <c r="B28" s="122" t="s">
        <v>52</v>
      </c>
      <c r="C28" s="123">
        <f t="shared" si="6"/>
        <v>4</v>
      </c>
      <c r="D28" s="211">
        <f t="shared" si="7"/>
        <v>60</v>
      </c>
      <c r="E28" s="125">
        <v>30</v>
      </c>
      <c r="F28" s="126">
        <v>30</v>
      </c>
      <c r="G28" s="213">
        <f t="shared" si="5"/>
        <v>0</v>
      </c>
      <c r="H28" s="127"/>
      <c r="I28" s="140"/>
      <c r="J28" s="140"/>
      <c r="K28" s="140"/>
      <c r="L28" s="140"/>
      <c r="M28" s="140"/>
      <c r="N28" s="141"/>
      <c r="O28" s="140">
        <v>2</v>
      </c>
      <c r="P28" s="140">
        <v>2</v>
      </c>
      <c r="Q28" s="140"/>
      <c r="R28" s="140"/>
      <c r="S28" s="295" t="s">
        <v>22</v>
      </c>
      <c r="T28" s="141">
        <v>4</v>
      </c>
      <c r="U28" s="267"/>
      <c r="V28" s="147"/>
      <c r="W28" s="147"/>
      <c r="X28" s="147"/>
      <c r="Y28" s="147"/>
      <c r="Z28" s="148"/>
      <c r="AA28" s="147"/>
      <c r="AB28" s="147"/>
      <c r="AC28" s="147"/>
      <c r="AD28" s="147"/>
      <c r="AE28" s="147"/>
      <c r="AF28" s="148"/>
      <c r="AG28" s="270"/>
      <c r="AH28" s="147"/>
      <c r="AI28" s="147"/>
      <c r="AJ28" s="147"/>
      <c r="AK28" s="147"/>
      <c r="AL28" s="148"/>
      <c r="AM28" s="147"/>
      <c r="AN28" s="147"/>
      <c r="AO28" s="147"/>
      <c r="AP28" s="147"/>
      <c r="AQ28" s="147"/>
      <c r="AR28" s="286"/>
    </row>
    <row r="29" spans="1:44" ht="18.75" customHeight="1">
      <c r="A29" s="138">
        <v>18</v>
      </c>
      <c r="B29" s="149" t="s">
        <v>61</v>
      </c>
      <c r="C29" s="123">
        <f t="shared" si="6"/>
        <v>4</v>
      </c>
      <c r="D29" s="211">
        <f t="shared" si="7"/>
        <v>60</v>
      </c>
      <c r="E29" s="125">
        <f t="shared" si="8"/>
        <v>0</v>
      </c>
      <c r="F29" s="126">
        <f t="shared" si="8"/>
        <v>60</v>
      </c>
      <c r="G29" s="213">
        <f t="shared" si="5"/>
        <v>0</v>
      </c>
      <c r="H29" s="127"/>
      <c r="I29" s="140"/>
      <c r="J29" s="140"/>
      <c r="K29" s="140"/>
      <c r="L29" s="140"/>
      <c r="M29" s="140"/>
      <c r="N29" s="141"/>
      <c r="O29" s="140"/>
      <c r="P29" s="140"/>
      <c r="Q29" s="140"/>
      <c r="R29" s="140"/>
      <c r="S29" s="140"/>
      <c r="T29" s="141"/>
      <c r="U29" s="267"/>
      <c r="V29" s="147">
        <v>2</v>
      </c>
      <c r="W29" s="147"/>
      <c r="X29" s="147"/>
      <c r="Y29" s="147"/>
      <c r="Z29" s="148">
        <v>2</v>
      </c>
      <c r="AA29" s="146"/>
      <c r="AB29" s="147">
        <v>2</v>
      </c>
      <c r="AC29" s="147"/>
      <c r="AD29" s="147"/>
      <c r="AE29" s="147"/>
      <c r="AF29" s="148">
        <v>2</v>
      </c>
      <c r="AG29" s="270"/>
      <c r="AH29" s="147"/>
      <c r="AI29" s="147"/>
      <c r="AJ29" s="147"/>
      <c r="AK29" s="147"/>
      <c r="AL29" s="148"/>
      <c r="AM29" s="147"/>
      <c r="AN29" s="147"/>
      <c r="AO29" s="147"/>
      <c r="AP29" s="147"/>
      <c r="AQ29" s="147"/>
      <c r="AR29" s="286"/>
    </row>
    <row r="30" spans="1:44" ht="16.5" customHeight="1">
      <c r="A30" s="142">
        <v>19</v>
      </c>
      <c r="B30" s="122" t="s">
        <v>30</v>
      </c>
      <c r="C30" s="123">
        <f t="shared" si="6"/>
        <v>10</v>
      </c>
      <c r="D30" s="211">
        <f t="shared" si="7"/>
        <v>135</v>
      </c>
      <c r="E30" s="125">
        <f t="shared" si="8"/>
        <v>45</v>
      </c>
      <c r="F30" s="126">
        <f t="shared" si="8"/>
        <v>90</v>
      </c>
      <c r="G30" s="213">
        <f t="shared" si="5"/>
        <v>0</v>
      </c>
      <c r="H30" s="127"/>
      <c r="I30" s="140">
        <v>1</v>
      </c>
      <c r="J30" s="140">
        <v>2</v>
      </c>
      <c r="K30" s="140"/>
      <c r="L30" s="140"/>
      <c r="M30" s="140"/>
      <c r="N30" s="141">
        <v>3</v>
      </c>
      <c r="O30" s="140">
        <v>1</v>
      </c>
      <c r="P30" s="140">
        <v>2</v>
      </c>
      <c r="Q30" s="140"/>
      <c r="R30" s="140"/>
      <c r="S30" s="140"/>
      <c r="T30" s="141">
        <v>3</v>
      </c>
      <c r="U30" s="266">
        <v>1</v>
      </c>
      <c r="V30" s="140">
        <v>2</v>
      </c>
      <c r="W30" s="140"/>
      <c r="X30" s="140"/>
      <c r="Y30" s="140" t="s">
        <v>22</v>
      </c>
      <c r="Z30" s="141">
        <v>4</v>
      </c>
      <c r="AA30" s="140"/>
      <c r="AB30" s="140"/>
      <c r="AC30" s="140"/>
      <c r="AD30" s="140"/>
      <c r="AE30" s="140"/>
      <c r="AF30" s="141"/>
      <c r="AG30" s="266"/>
      <c r="AH30" s="140"/>
      <c r="AI30" s="140"/>
      <c r="AJ30" s="140"/>
      <c r="AK30" s="140"/>
      <c r="AL30" s="141"/>
      <c r="AM30" s="140"/>
      <c r="AN30" s="140"/>
      <c r="AO30" s="140"/>
      <c r="AP30" s="140"/>
      <c r="AQ30" s="140"/>
      <c r="AR30" s="285"/>
    </row>
    <row r="31" spans="1:44" ht="16.5" customHeight="1">
      <c r="A31" s="138">
        <v>20</v>
      </c>
      <c r="B31" s="122" t="s">
        <v>40</v>
      </c>
      <c r="C31" s="123">
        <f t="shared" si="6"/>
        <v>2</v>
      </c>
      <c r="D31" s="211">
        <f t="shared" si="7"/>
        <v>30</v>
      </c>
      <c r="E31" s="125">
        <v>0</v>
      </c>
      <c r="F31" s="126">
        <v>30</v>
      </c>
      <c r="G31" s="213">
        <f t="shared" si="5"/>
        <v>0</v>
      </c>
      <c r="H31" s="127"/>
      <c r="I31" s="140"/>
      <c r="J31" s="140"/>
      <c r="K31" s="140"/>
      <c r="L31" s="140"/>
      <c r="M31" s="140"/>
      <c r="N31" s="141"/>
      <c r="O31" s="140"/>
      <c r="P31" s="140"/>
      <c r="Q31" s="140"/>
      <c r="R31" s="140"/>
      <c r="S31" s="140"/>
      <c r="T31" s="141"/>
      <c r="U31" s="266"/>
      <c r="V31" s="140"/>
      <c r="W31" s="140"/>
      <c r="X31" s="140"/>
      <c r="Y31" s="140"/>
      <c r="Z31" s="141"/>
      <c r="AA31" s="140"/>
      <c r="AB31" s="140">
        <v>2</v>
      </c>
      <c r="AC31" s="140"/>
      <c r="AD31" s="140"/>
      <c r="AE31" s="140"/>
      <c r="AF31" s="141">
        <v>2</v>
      </c>
      <c r="AG31" s="266"/>
      <c r="AH31" s="140"/>
      <c r="AI31" s="140"/>
      <c r="AJ31" s="140"/>
      <c r="AK31" s="140"/>
      <c r="AL31" s="141"/>
      <c r="AM31" s="140"/>
      <c r="AN31" s="140"/>
      <c r="AO31" s="140"/>
      <c r="AP31" s="140"/>
      <c r="AQ31" s="140"/>
      <c r="AR31" s="285"/>
    </row>
    <row r="32" spans="1:44" ht="16.5" customHeight="1">
      <c r="A32" s="142">
        <v>21</v>
      </c>
      <c r="B32" s="122" t="s">
        <v>31</v>
      </c>
      <c r="C32" s="123">
        <f t="shared" si="6"/>
        <v>2</v>
      </c>
      <c r="D32" s="211">
        <f t="shared" si="7"/>
        <v>30</v>
      </c>
      <c r="E32" s="125">
        <f t="shared" si="8"/>
        <v>0</v>
      </c>
      <c r="F32" s="126">
        <f t="shared" si="8"/>
        <v>30</v>
      </c>
      <c r="G32" s="213">
        <f t="shared" si="5"/>
        <v>0</v>
      </c>
      <c r="H32" s="127"/>
      <c r="I32" s="140"/>
      <c r="J32" s="140"/>
      <c r="K32" s="140"/>
      <c r="L32" s="140"/>
      <c r="M32" s="140"/>
      <c r="N32" s="141"/>
      <c r="O32" s="140"/>
      <c r="P32" s="140"/>
      <c r="Q32" s="140"/>
      <c r="R32" s="140"/>
      <c r="S32" s="140"/>
      <c r="T32" s="141"/>
      <c r="U32" s="266"/>
      <c r="V32" s="140"/>
      <c r="W32" s="140"/>
      <c r="X32" s="140"/>
      <c r="Y32" s="140"/>
      <c r="Z32" s="141"/>
      <c r="AA32" s="146"/>
      <c r="AB32" s="147">
        <v>2</v>
      </c>
      <c r="AC32" s="147"/>
      <c r="AD32" s="147"/>
      <c r="AE32" s="147"/>
      <c r="AF32" s="148">
        <v>2</v>
      </c>
      <c r="AG32" s="267"/>
      <c r="AH32" s="147"/>
      <c r="AI32" s="147"/>
      <c r="AJ32" s="147"/>
      <c r="AK32" s="147"/>
      <c r="AL32" s="148"/>
      <c r="AM32" s="147"/>
      <c r="AN32" s="147"/>
      <c r="AO32" s="147"/>
      <c r="AP32" s="147"/>
      <c r="AQ32" s="147"/>
      <c r="AR32" s="286"/>
    </row>
    <row r="33" spans="1:44" ht="16.5" customHeight="1">
      <c r="A33" s="142">
        <v>22</v>
      </c>
      <c r="B33" s="122" t="s">
        <v>32</v>
      </c>
      <c r="C33" s="123">
        <f t="shared" si="6"/>
        <v>4</v>
      </c>
      <c r="D33" s="211">
        <f t="shared" si="7"/>
        <v>45</v>
      </c>
      <c r="E33" s="125">
        <f t="shared" si="8"/>
        <v>15</v>
      </c>
      <c r="F33" s="126">
        <f t="shared" si="8"/>
        <v>30</v>
      </c>
      <c r="G33" s="213">
        <f t="shared" si="5"/>
        <v>0</v>
      </c>
      <c r="H33" s="127"/>
      <c r="I33" s="140"/>
      <c r="J33" s="140"/>
      <c r="K33" s="140"/>
      <c r="L33" s="140"/>
      <c r="M33" s="140"/>
      <c r="N33" s="141"/>
      <c r="O33" s="140"/>
      <c r="P33" s="140"/>
      <c r="Q33" s="140"/>
      <c r="R33" s="140"/>
      <c r="S33" s="140"/>
      <c r="T33" s="141"/>
      <c r="U33" s="266"/>
      <c r="V33" s="140"/>
      <c r="W33" s="140"/>
      <c r="X33" s="140"/>
      <c r="Y33" s="140"/>
      <c r="Z33" s="141"/>
      <c r="AA33" s="140">
        <v>1</v>
      </c>
      <c r="AB33" s="140">
        <v>2</v>
      </c>
      <c r="AC33" s="140"/>
      <c r="AD33" s="140"/>
      <c r="AE33" s="140" t="s">
        <v>22</v>
      </c>
      <c r="AF33" s="141">
        <v>4</v>
      </c>
      <c r="AG33" s="267"/>
      <c r="AH33" s="147"/>
      <c r="AI33" s="147"/>
      <c r="AJ33" s="147"/>
      <c r="AK33" s="147"/>
      <c r="AL33" s="148"/>
      <c r="AM33" s="147"/>
      <c r="AN33" s="147"/>
      <c r="AO33" s="147"/>
      <c r="AP33" s="147"/>
      <c r="AQ33" s="147"/>
      <c r="AR33" s="286"/>
    </row>
    <row r="34" spans="1:44" ht="16.5" customHeight="1">
      <c r="A34" s="138">
        <v>23</v>
      </c>
      <c r="B34" s="122" t="s">
        <v>45</v>
      </c>
      <c r="C34" s="123">
        <f t="shared" si="6"/>
        <v>2</v>
      </c>
      <c r="D34" s="211">
        <f t="shared" si="7"/>
        <v>30</v>
      </c>
      <c r="E34" s="125">
        <f t="shared" si="8"/>
        <v>15</v>
      </c>
      <c r="F34" s="126">
        <f t="shared" si="8"/>
        <v>15</v>
      </c>
      <c r="G34" s="213">
        <f t="shared" si="5"/>
        <v>0</v>
      </c>
      <c r="H34" s="127"/>
      <c r="I34" s="140"/>
      <c r="J34" s="140"/>
      <c r="K34" s="140"/>
      <c r="L34" s="140"/>
      <c r="M34" s="140"/>
      <c r="N34" s="141"/>
      <c r="O34" s="140"/>
      <c r="P34" s="140"/>
      <c r="Q34" s="140"/>
      <c r="R34" s="140"/>
      <c r="S34" s="140"/>
      <c r="T34" s="141"/>
      <c r="U34" s="266">
        <v>1</v>
      </c>
      <c r="V34" s="140">
        <v>1</v>
      </c>
      <c r="W34" s="140"/>
      <c r="X34" s="140"/>
      <c r="Y34" s="140"/>
      <c r="Z34" s="141">
        <v>2</v>
      </c>
      <c r="AA34" s="140"/>
      <c r="AB34" s="140"/>
      <c r="AC34" s="140"/>
      <c r="AD34" s="140"/>
      <c r="AE34" s="140"/>
      <c r="AF34" s="141"/>
      <c r="AG34" s="266"/>
      <c r="AH34" s="140"/>
      <c r="AI34" s="140"/>
      <c r="AJ34" s="140"/>
      <c r="AK34" s="140"/>
      <c r="AL34" s="141"/>
      <c r="AM34" s="140"/>
      <c r="AN34" s="140"/>
      <c r="AO34" s="140"/>
      <c r="AP34" s="140"/>
      <c r="AQ34" s="140"/>
      <c r="AR34" s="285"/>
    </row>
    <row r="35" spans="1:44" ht="16.5" customHeight="1">
      <c r="A35" s="142">
        <v>24</v>
      </c>
      <c r="B35" s="149" t="s">
        <v>41</v>
      </c>
      <c r="C35" s="123">
        <f t="shared" si="6"/>
        <v>2</v>
      </c>
      <c r="D35" s="211">
        <f t="shared" si="7"/>
        <v>30</v>
      </c>
      <c r="E35" s="125">
        <f t="shared" si="8"/>
        <v>0</v>
      </c>
      <c r="F35" s="126">
        <f t="shared" si="8"/>
        <v>30</v>
      </c>
      <c r="G35" s="213">
        <f t="shared" si="5"/>
        <v>0</v>
      </c>
      <c r="H35" s="127"/>
      <c r="I35" s="140"/>
      <c r="J35" s="140"/>
      <c r="K35" s="140"/>
      <c r="L35" s="140"/>
      <c r="M35" s="140"/>
      <c r="N35" s="141"/>
      <c r="O35" s="140"/>
      <c r="P35" s="140"/>
      <c r="Q35" s="140"/>
      <c r="R35" s="140"/>
      <c r="S35" s="140"/>
      <c r="T35" s="141"/>
      <c r="U35" s="266"/>
      <c r="V35" s="140"/>
      <c r="W35" s="140"/>
      <c r="X35" s="140"/>
      <c r="Y35" s="140"/>
      <c r="Z35" s="141"/>
      <c r="AA35" s="140"/>
      <c r="AB35" s="140"/>
      <c r="AC35" s="140"/>
      <c r="AD35" s="140"/>
      <c r="AE35" s="140"/>
      <c r="AF35" s="141"/>
      <c r="AG35" s="266"/>
      <c r="AH35" s="140">
        <v>2</v>
      </c>
      <c r="AI35" s="140"/>
      <c r="AJ35" s="140"/>
      <c r="AK35" s="140"/>
      <c r="AL35" s="141">
        <v>2</v>
      </c>
      <c r="AM35" s="140"/>
      <c r="AN35" s="140"/>
      <c r="AO35" s="140"/>
      <c r="AP35" s="140"/>
      <c r="AQ35" s="140"/>
      <c r="AR35" s="285"/>
    </row>
    <row r="36" spans="1:44" ht="16.5" customHeight="1" thickBot="1">
      <c r="A36" s="138">
        <v>25</v>
      </c>
      <c r="B36" s="150" t="s">
        <v>72</v>
      </c>
      <c r="C36" s="123">
        <f t="shared" si="6"/>
        <v>15</v>
      </c>
      <c r="D36" s="211">
        <f t="shared" si="7"/>
        <v>60</v>
      </c>
      <c r="E36" s="125">
        <f>(I36+O36+U36+AA36+AG36+AM36)*15</f>
        <v>0</v>
      </c>
      <c r="F36" s="126">
        <f>(J36+P36+V36+AB36+AH36+AN36)*15</f>
        <v>0</v>
      </c>
      <c r="G36" s="213">
        <f t="shared" si="5"/>
        <v>0</v>
      </c>
      <c r="H36" s="127">
        <f>(AD36+AJ36+AP36)*15</f>
        <v>60</v>
      </c>
      <c r="I36" s="126"/>
      <c r="J36" s="126"/>
      <c r="K36" s="126"/>
      <c r="L36" s="126"/>
      <c r="M36" s="126"/>
      <c r="N36" s="128"/>
      <c r="O36" s="126"/>
      <c r="P36" s="126"/>
      <c r="Q36" s="126"/>
      <c r="R36" s="126"/>
      <c r="S36" s="126"/>
      <c r="T36" s="128"/>
      <c r="U36" s="166"/>
      <c r="V36" s="126"/>
      <c r="W36" s="126"/>
      <c r="X36" s="126"/>
      <c r="Y36" s="126"/>
      <c r="Z36" s="128"/>
      <c r="AA36" s="126"/>
      <c r="AB36" s="126"/>
      <c r="AC36" s="136"/>
      <c r="AD36" s="151">
        <v>1</v>
      </c>
      <c r="AE36" s="151"/>
      <c r="AF36" s="128">
        <v>1</v>
      </c>
      <c r="AG36" s="167"/>
      <c r="AH36" s="126"/>
      <c r="AI36" s="126"/>
      <c r="AJ36" s="126">
        <v>2</v>
      </c>
      <c r="AK36" s="126"/>
      <c r="AL36" s="128">
        <v>6</v>
      </c>
      <c r="AM36" s="126"/>
      <c r="AN36" s="126"/>
      <c r="AO36" s="136"/>
      <c r="AP36" s="126">
        <v>1</v>
      </c>
      <c r="AQ36" s="126" t="s">
        <v>22</v>
      </c>
      <c r="AR36" s="282">
        <v>8</v>
      </c>
    </row>
    <row r="37" spans="1:44" ht="16.5" customHeight="1" thickBot="1">
      <c r="A37" s="164" t="s">
        <v>26</v>
      </c>
      <c r="B37" s="218" t="s">
        <v>46</v>
      </c>
      <c r="C37" s="254">
        <f>SUM(C38:C48)</f>
        <v>17</v>
      </c>
      <c r="D37" s="219">
        <f>SUM(D38:D48)</f>
        <v>270</v>
      </c>
      <c r="E37" s="220"/>
      <c r="F37" s="221"/>
      <c r="G37" s="221"/>
      <c r="H37" s="221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3"/>
      <c r="AQ37" s="223"/>
      <c r="AR37" s="288"/>
    </row>
    <row r="38" spans="1:44" ht="16.5" customHeight="1">
      <c r="A38" s="209">
        <v>26</v>
      </c>
      <c r="B38" s="210" t="s">
        <v>75</v>
      </c>
      <c r="C38" s="123">
        <f>N38+T38+Z38+AF38+AL38+AR38</f>
        <v>2</v>
      </c>
      <c r="D38" s="211">
        <f>SUM(E38:H38)</f>
        <v>30</v>
      </c>
      <c r="E38" s="212">
        <f aca="true" t="shared" si="9" ref="E38:F48">(I38+O38+U38+AA38+AG38+AM38)*15</f>
        <v>30</v>
      </c>
      <c r="F38" s="213">
        <f t="shared" si="9"/>
        <v>0</v>
      </c>
      <c r="G38" s="213">
        <f>K38+Q38+X38+AC38+AI38+AO38</f>
        <v>0</v>
      </c>
      <c r="H38" s="213"/>
      <c r="I38" s="211">
        <v>2</v>
      </c>
      <c r="J38" s="214"/>
      <c r="K38" s="214"/>
      <c r="L38" s="214"/>
      <c r="M38" s="214"/>
      <c r="N38" s="215">
        <v>2</v>
      </c>
      <c r="O38" s="216"/>
      <c r="P38" s="214"/>
      <c r="Q38" s="214"/>
      <c r="R38" s="214"/>
      <c r="S38" s="214"/>
      <c r="T38" s="268"/>
      <c r="U38" s="272"/>
      <c r="V38" s="214"/>
      <c r="W38" s="214"/>
      <c r="X38" s="214"/>
      <c r="Y38" s="214"/>
      <c r="Z38" s="215"/>
      <c r="AA38" s="216"/>
      <c r="AB38" s="214"/>
      <c r="AC38" s="214"/>
      <c r="AD38" s="214"/>
      <c r="AE38" s="214"/>
      <c r="AF38" s="268"/>
      <c r="AG38" s="272"/>
      <c r="AH38" s="214"/>
      <c r="AI38" s="214"/>
      <c r="AJ38" s="214"/>
      <c r="AK38" s="214"/>
      <c r="AL38" s="215"/>
      <c r="AM38" s="216"/>
      <c r="AN38" s="214"/>
      <c r="AO38" s="214"/>
      <c r="AP38" s="217"/>
      <c r="AQ38" s="217"/>
      <c r="AR38" s="289"/>
    </row>
    <row r="39" spans="1:44" ht="16.5" customHeight="1">
      <c r="A39" s="145">
        <v>27</v>
      </c>
      <c r="B39" s="207" t="s">
        <v>76</v>
      </c>
      <c r="C39" s="123">
        <f aca="true" t="shared" si="10" ref="C39:C48">N39+T39+Z39+AF39+AL39+AR39</f>
        <v>1</v>
      </c>
      <c r="D39" s="211">
        <f aca="true" t="shared" si="11" ref="D39:D48">SUM(E39:H39)</f>
        <v>30</v>
      </c>
      <c r="E39" s="125">
        <f t="shared" si="9"/>
        <v>30</v>
      </c>
      <c r="F39" s="126">
        <f t="shared" si="9"/>
        <v>0</v>
      </c>
      <c r="G39" s="126">
        <f aca="true" t="shared" si="12" ref="G39:G48">K39+Q39+X39+AC39+AI39+AO39</f>
        <v>0</v>
      </c>
      <c r="H39" s="126"/>
      <c r="I39" s="139"/>
      <c r="J39" s="159"/>
      <c r="K39" s="159"/>
      <c r="L39" s="159"/>
      <c r="M39" s="159"/>
      <c r="N39" s="141"/>
      <c r="O39" s="160">
        <v>2</v>
      </c>
      <c r="P39" s="159"/>
      <c r="Q39" s="159"/>
      <c r="R39" s="159"/>
      <c r="S39" s="159"/>
      <c r="T39" s="141">
        <v>1</v>
      </c>
      <c r="U39" s="310"/>
      <c r="V39" s="159"/>
      <c r="W39" s="159"/>
      <c r="X39" s="159"/>
      <c r="Y39" s="159"/>
      <c r="Z39" s="141"/>
      <c r="AA39" s="160"/>
      <c r="AB39" s="159"/>
      <c r="AC39" s="159"/>
      <c r="AD39" s="159"/>
      <c r="AE39" s="159"/>
      <c r="AF39" s="141"/>
      <c r="AG39" s="273"/>
      <c r="AH39" s="159"/>
      <c r="AI39" s="159"/>
      <c r="AJ39" s="159"/>
      <c r="AK39" s="159"/>
      <c r="AL39" s="141"/>
      <c r="AM39" s="160"/>
      <c r="AN39" s="159"/>
      <c r="AO39" s="159"/>
      <c r="AP39" s="161"/>
      <c r="AQ39" s="161"/>
      <c r="AR39" s="285"/>
    </row>
    <row r="40" spans="1:44" ht="16.5" customHeight="1">
      <c r="A40" s="145">
        <v>28</v>
      </c>
      <c r="B40" s="206" t="s">
        <v>90</v>
      </c>
      <c r="C40" s="123">
        <f>N40+T40+Z40+AF40+AL40+AL40</f>
        <v>2</v>
      </c>
      <c r="D40" s="211">
        <f>SUM(E40:H40)</f>
        <v>30</v>
      </c>
      <c r="E40" s="125">
        <f>(I40+O40+U40+AA40+AG40+AM40)*15</f>
        <v>30</v>
      </c>
      <c r="F40" s="126"/>
      <c r="G40" s="126"/>
      <c r="H40" s="126"/>
      <c r="I40" s="139"/>
      <c r="J40" s="159"/>
      <c r="K40" s="159"/>
      <c r="L40" s="159"/>
      <c r="M40" s="159"/>
      <c r="N40" s="141"/>
      <c r="O40" s="160"/>
      <c r="P40" s="159"/>
      <c r="Q40" s="159"/>
      <c r="R40" s="159"/>
      <c r="S40" s="159"/>
      <c r="T40" s="141"/>
      <c r="U40" s="311">
        <v>2</v>
      </c>
      <c r="V40" s="159"/>
      <c r="W40" s="159"/>
      <c r="X40" s="159"/>
      <c r="Y40" s="159"/>
      <c r="Z40" s="141">
        <v>2</v>
      </c>
      <c r="AA40" s="160"/>
      <c r="AB40" s="159"/>
      <c r="AC40" s="159"/>
      <c r="AD40" s="159"/>
      <c r="AE40" s="159"/>
      <c r="AF40" s="141"/>
      <c r="AG40" s="273"/>
      <c r="AH40" s="159"/>
      <c r="AI40" s="159"/>
      <c r="AJ40" s="159"/>
      <c r="AK40" s="159"/>
      <c r="AL40" s="141"/>
      <c r="AM40" s="160"/>
      <c r="AN40" s="159"/>
      <c r="AO40" s="159"/>
      <c r="AP40" s="161"/>
      <c r="AQ40" s="161"/>
      <c r="AR40" s="285"/>
    </row>
    <row r="41" spans="1:44" ht="16.5" customHeight="1">
      <c r="A41" s="145">
        <v>29</v>
      </c>
      <c r="B41" s="206" t="s">
        <v>77</v>
      </c>
      <c r="C41" s="123">
        <f t="shared" si="10"/>
        <v>2</v>
      </c>
      <c r="D41" s="211">
        <f>SUM(E41:H41)</f>
        <v>30</v>
      </c>
      <c r="E41" s="125">
        <f t="shared" si="9"/>
        <v>0</v>
      </c>
      <c r="F41" s="126">
        <f t="shared" si="9"/>
        <v>30</v>
      </c>
      <c r="G41" s="126">
        <f t="shared" si="12"/>
        <v>0</v>
      </c>
      <c r="H41" s="126"/>
      <c r="I41" s="139"/>
      <c r="J41" s="159"/>
      <c r="K41" s="159"/>
      <c r="L41" s="159"/>
      <c r="M41" s="159"/>
      <c r="N41" s="141"/>
      <c r="O41" s="160"/>
      <c r="P41" s="159"/>
      <c r="Q41" s="159"/>
      <c r="R41" s="159"/>
      <c r="S41" s="159"/>
      <c r="T41" s="141"/>
      <c r="U41" s="273"/>
      <c r="V41" s="159">
        <v>2</v>
      </c>
      <c r="W41" s="159"/>
      <c r="X41" s="159"/>
      <c r="Y41" s="159"/>
      <c r="Z41" s="141">
        <v>2</v>
      </c>
      <c r="AA41" s="160"/>
      <c r="AB41" s="159"/>
      <c r="AC41" s="159"/>
      <c r="AD41" s="159"/>
      <c r="AE41" s="159"/>
      <c r="AF41" s="141"/>
      <c r="AG41" s="273"/>
      <c r="AH41" s="159"/>
      <c r="AI41" s="159"/>
      <c r="AJ41" s="159"/>
      <c r="AK41" s="159"/>
      <c r="AL41" s="141"/>
      <c r="AM41" s="160"/>
      <c r="AN41" s="159"/>
      <c r="AO41" s="159"/>
      <c r="AP41" s="161"/>
      <c r="AQ41" s="161"/>
      <c r="AR41" s="285"/>
    </row>
    <row r="42" spans="1:44" ht="16.5" customHeight="1">
      <c r="A42" s="145">
        <v>30</v>
      </c>
      <c r="B42" s="122" t="s">
        <v>78</v>
      </c>
      <c r="C42" s="123">
        <f>N42+T42+Z42+AF42+AL42+AR42</f>
        <v>1</v>
      </c>
      <c r="D42" s="211">
        <f>D43</f>
        <v>15</v>
      </c>
      <c r="E42" s="125">
        <f t="shared" si="9"/>
        <v>0</v>
      </c>
      <c r="F42" s="126">
        <f>P34</f>
        <v>0</v>
      </c>
      <c r="G42" s="126">
        <f t="shared" si="12"/>
        <v>0</v>
      </c>
      <c r="H42" s="126"/>
      <c r="I42" s="139"/>
      <c r="J42" s="159"/>
      <c r="K42" s="159"/>
      <c r="L42" s="159"/>
      <c r="M42" s="159"/>
      <c r="N42" s="141"/>
      <c r="O42" s="160"/>
      <c r="P42" s="159"/>
      <c r="Q42" s="159"/>
      <c r="R42" s="159"/>
      <c r="S42" s="159"/>
      <c r="T42" s="141"/>
      <c r="U42" s="273"/>
      <c r="V42" s="159">
        <v>1</v>
      </c>
      <c r="W42" s="159"/>
      <c r="X42" s="159"/>
      <c r="Y42" s="159"/>
      <c r="Z42" s="141">
        <v>1</v>
      </c>
      <c r="AA42" s="160"/>
      <c r="AB42" s="159"/>
      <c r="AC42" s="159"/>
      <c r="AD42" s="159"/>
      <c r="AE42" s="159"/>
      <c r="AF42" s="141"/>
      <c r="AG42" s="273"/>
      <c r="AH42" s="159"/>
      <c r="AI42" s="159"/>
      <c r="AJ42" s="159"/>
      <c r="AK42" s="159"/>
      <c r="AL42" s="141"/>
      <c r="AM42" s="160"/>
      <c r="AN42" s="159"/>
      <c r="AO42" s="159"/>
      <c r="AP42" s="161"/>
      <c r="AQ42" s="161"/>
      <c r="AR42" s="285"/>
    </row>
    <row r="43" spans="1:44" ht="16.5" customHeight="1">
      <c r="A43" s="145">
        <v>31</v>
      </c>
      <c r="B43" s="122" t="s">
        <v>79</v>
      </c>
      <c r="C43" s="123">
        <f>N43+T43+Z43+AF43+AL43+AR43</f>
        <v>1</v>
      </c>
      <c r="D43" s="211">
        <f>SUM(E43:H43)</f>
        <v>15</v>
      </c>
      <c r="E43" s="125">
        <v>0</v>
      </c>
      <c r="F43" s="126">
        <f>(J43+P43+V43+AB43+AH43+AN43)*15</f>
        <v>15</v>
      </c>
      <c r="G43" s="126">
        <v>0</v>
      </c>
      <c r="H43" s="126"/>
      <c r="I43" s="139"/>
      <c r="J43" s="159"/>
      <c r="K43" s="159"/>
      <c r="L43" s="159"/>
      <c r="M43" s="159"/>
      <c r="N43" s="141"/>
      <c r="O43" s="160"/>
      <c r="P43" s="159"/>
      <c r="Q43" s="159"/>
      <c r="R43" s="159"/>
      <c r="S43" s="159"/>
      <c r="T43" s="141"/>
      <c r="U43" s="273"/>
      <c r="V43" s="159"/>
      <c r="W43" s="159"/>
      <c r="X43" s="159"/>
      <c r="Y43" s="159"/>
      <c r="Z43" s="141"/>
      <c r="AA43" s="160"/>
      <c r="AB43" s="159">
        <v>1</v>
      </c>
      <c r="AC43" s="159"/>
      <c r="AD43" s="159"/>
      <c r="AE43" s="159"/>
      <c r="AF43" s="141">
        <v>1</v>
      </c>
      <c r="AG43" s="273"/>
      <c r="AH43" s="159"/>
      <c r="AI43" s="159"/>
      <c r="AJ43" s="159"/>
      <c r="AK43" s="159"/>
      <c r="AL43" s="141"/>
      <c r="AM43" s="160"/>
      <c r="AN43" s="159"/>
      <c r="AO43" s="159"/>
      <c r="AP43" s="161"/>
      <c r="AQ43" s="161"/>
      <c r="AR43" s="285"/>
    </row>
    <row r="44" spans="1:44" ht="16.5" customHeight="1">
      <c r="A44" s="145">
        <v>32</v>
      </c>
      <c r="B44" s="122" t="s">
        <v>80</v>
      </c>
      <c r="C44" s="123">
        <f t="shared" si="10"/>
        <v>2</v>
      </c>
      <c r="D44" s="211">
        <f t="shared" si="11"/>
        <v>30</v>
      </c>
      <c r="E44" s="125">
        <f t="shared" si="9"/>
        <v>0</v>
      </c>
      <c r="F44" s="126">
        <f t="shared" si="9"/>
        <v>30</v>
      </c>
      <c r="G44" s="126">
        <f t="shared" si="12"/>
        <v>0</v>
      </c>
      <c r="H44" s="126"/>
      <c r="I44" s="139"/>
      <c r="J44" s="159"/>
      <c r="K44" s="159"/>
      <c r="L44" s="159"/>
      <c r="M44" s="159"/>
      <c r="N44" s="141"/>
      <c r="O44" s="160"/>
      <c r="P44" s="159"/>
      <c r="Q44" s="159"/>
      <c r="R44" s="159"/>
      <c r="S44" s="159"/>
      <c r="T44" s="141"/>
      <c r="U44" s="273"/>
      <c r="V44" s="159"/>
      <c r="W44" s="159"/>
      <c r="X44" s="159"/>
      <c r="Y44" s="159"/>
      <c r="Z44" s="141"/>
      <c r="AA44" s="160"/>
      <c r="AB44" s="159">
        <v>2</v>
      </c>
      <c r="AC44" s="159"/>
      <c r="AD44" s="159"/>
      <c r="AE44" s="159"/>
      <c r="AF44" s="141">
        <v>2</v>
      </c>
      <c r="AG44" s="273"/>
      <c r="AH44" s="159"/>
      <c r="AI44" s="159"/>
      <c r="AJ44" s="159"/>
      <c r="AK44" s="159"/>
      <c r="AL44" s="141"/>
      <c r="AM44" s="160"/>
      <c r="AN44" s="159"/>
      <c r="AO44" s="159"/>
      <c r="AP44" s="161"/>
      <c r="AQ44" s="161"/>
      <c r="AR44" s="285"/>
    </row>
    <row r="45" spans="1:44" ht="16.5" customHeight="1">
      <c r="A45" s="145">
        <v>33</v>
      </c>
      <c r="B45" s="122" t="s">
        <v>81</v>
      </c>
      <c r="C45" s="123">
        <f t="shared" si="10"/>
        <v>1</v>
      </c>
      <c r="D45" s="211">
        <f t="shared" si="11"/>
        <v>15</v>
      </c>
      <c r="E45" s="125">
        <f t="shared" si="9"/>
        <v>0</v>
      </c>
      <c r="F45" s="126">
        <f t="shared" si="9"/>
        <v>15</v>
      </c>
      <c r="G45" s="126">
        <f t="shared" si="12"/>
        <v>0</v>
      </c>
      <c r="H45" s="126"/>
      <c r="I45" s="139"/>
      <c r="J45" s="159"/>
      <c r="K45" s="159"/>
      <c r="L45" s="159"/>
      <c r="M45" s="159"/>
      <c r="N45" s="141"/>
      <c r="O45" s="160"/>
      <c r="P45" s="159"/>
      <c r="Q45" s="159"/>
      <c r="R45" s="159"/>
      <c r="S45" s="159"/>
      <c r="T45" s="141"/>
      <c r="U45" s="273"/>
      <c r="V45" s="159"/>
      <c r="W45" s="159"/>
      <c r="X45" s="159"/>
      <c r="Y45" s="159"/>
      <c r="Z45" s="141"/>
      <c r="AA45" s="160"/>
      <c r="AB45" s="159">
        <v>1</v>
      </c>
      <c r="AC45" s="159"/>
      <c r="AD45" s="159"/>
      <c r="AE45" s="159"/>
      <c r="AF45" s="141">
        <v>1</v>
      </c>
      <c r="AG45" s="273"/>
      <c r="AH45" s="159"/>
      <c r="AI45" s="159"/>
      <c r="AJ45" s="159"/>
      <c r="AK45" s="159"/>
      <c r="AL45" s="141"/>
      <c r="AM45" s="160"/>
      <c r="AN45" s="159"/>
      <c r="AO45" s="159"/>
      <c r="AP45" s="161"/>
      <c r="AQ45" s="161"/>
      <c r="AR45" s="285"/>
    </row>
    <row r="46" spans="1:44" ht="16.5" customHeight="1">
      <c r="A46" s="224">
        <v>34</v>
      </c>
      <c r="B46" s="122" t="s">
        <v>82</v>
      </c>
      <c r="C46" s="123">
        <f>N46+T46+Z46+AF46+AL46+AR46</f>
        <v>2</v>
      </c>
      <c r="D46" s="211">
        <f>SUM(E46:H46)</f>
        <v>30</v>
      </c>
      <c r="E46" s="156">
        <v>0</v>
      </c>
      <c r="F46" s="153">
        <f>(J46+P46+V46+AB46+AH46+AN46)*15</f>
        <v>30</v>
      </c>
      <c r="G46" s="153">
        <v>0</v>
      </c>
      <c r="H46" s="153"/>
      <c r="I46" s="226"/>
      <c r="J46" s="227"/>
      <c r="K46" s="227"/>
      <c r="L46" s="227"/>
      <c r="M46" s="227"/>
      <c r="N46" s="158"/>
      <c r="O46" s="228"/>
      <c r="P46" s="227"/>
      <c r="Q46" s="227"/>
      <c r="R46" s="227"/>
      <c r="S46" s="227"/>
      <c r="T46" s="158"/>
      <c r="U46" s="274"/>
      <c r="V46" s="227"/>
      <c r="W46" s="227"/>
      <c r="X46" s="227"/>
      <c r="Y46" s="227"/>
      <c r="Z46" s="158"/>
      <c r="AA46" s="228"/>
      <c r="AB46" s="227">
        <v>2</v>
      </c>
      <c r="AC46" s="227"/>
      <c r="AD46" s="227"/>
      <c r="AE46" s="227"/>
      <c r="AF46" s="158">
        <v>2</v>
      </c>
      <c r="AG46" s="274"/>
      <c r="AH46" s="227"/>
      <c r="AI46" s="227"/>
      <c r="AJ46" s="227"/>
      <c r="AK46" s="227"/>
      <c r="AL46" s="158"/>
      <c r="AM46" s="228"/>
      <c r="AN46" s="227"/>
      <c r="AO46" s="227"/>
      <c r="AP46" s="229"/>
      <c r="AQ46" s="229"/>
      <c r="AR46" s="287"/>
    </row>
    <row r="47" spans="1:44" ht="16.5" customHeight="1">
      <c r="A47" s="224">
        <v>35</v>
      </c>
      <c r="B47" s="122" t="s">
        <v>83</v>
      </c>
      <c r="C47" s="123">
        <f t="shared" si="10"/>
        <v>1</v>
      </c>
      <c r="D47" s="211">
        <f t="shared" si="11"/>
        <v>15</v>
      </c>
      <c r="E47" s="156">
        <v>0</v>
      </c>
      <c r="F47" s="153">
        <f>(J47+P47+V47+AB47+AH47+AN47)*15</f>
        <v>15</v>
      </c>
      <c r="G47" s="153">
        <v>0</v>
      </c>
      <c r="H47" s="153"/>
      <c r="I47" s="226"/>
      <c r="J47" s="227"/>
      <c r="K47" s="227"/>
      <c r="L47" s="227"/>
      <c r="M47" s="227"/>
      <c r="N47" s="158"/>
      <c r="O47" s="228"/>
      <c r="P47" s="227"/>
      <c r="Q47" s="227"/>
      <c r="R47" s="227"/>
      <c r="S47" s="227"/>
      <c r="T47" s="158"/>
      <c r="U47" s="274"/>
      <c r="V47" s="227"/>
      <c r="W47" s="227"/>
      <c r="X47" s="227"/>
      <c r="Y47" s="227"/>
      <c r="Z47" s="158"/>
      <c r="AA47" s="228"/>
      <c r="AB47" s="227"/>
      <c r="AC47" s="227"/>
      <c r="AD47" s="227"/>
      <c r="AE47" s="227"/>
      <c r="AF47" s="158"/>
      <c r="AG47" s="274"/>
      <c r="AH47" s="227">
        <v>1</v>
      </c>
      <c r="AI47" s="227"/>
      <c r="AJ47" s="227"/>
      <c r="AK47" s="227"/>
      <c r="AL47" s="158">
        <v>1</v>
      </c>
      <c r="AM47" s="228"/>
      <c r="AN47" s="227"/>
      <c r="AO47" s="227"/>
      <c r="AP47" s="229"/>
      <c r="AQ47" s="229"/>
      <c r="AR47" s="287"/>
    </row>
    <row r="48" spans="1:44" ht="16.5" customHeight="1" thickBot="1">
      <c r="A48" s="224">
        <v>36</v>
      </c>
      <c r="B48" s="225" t="s">
        <v>91</v>
      </c>
      <c r="C48" s="123">
        <f t="shared" si="10"/>
        <v>2</v>
      </c>
      <c r="D48" s="211">
        <f t="shared" si="11"/>
        <v>30</v>
      </c>
      <c r="E48" s="156">
        <f t="shared" si="9"/>
        <v>0</v>
      </c>
      <c r="F48" s="153">
        <f t="shared" si="9"/>
        <v>30</v>
      </c>
      <c r="G48" s="153">
        <f t="shared" si="12"/>
        <v>0</v>
      </c>
      <c r="H48" s="153"/>
      <c r="I48" s="226"/>
      <c r="J48" s="227"/>
      <c r="K48" s="227"/>
      <c r="L48" s="227"/>
      <c r="M48" s="227"/>
      <c r="N48" s="158"/>
      <c r="O48" s="228"/>
      <c r="P48" s="227"/>
      <c r="Q48" s="227"/>
      <c r="R48" s="227"/>
      <c r="S48" s="227"/>
      <c r="T48" s="269"/>
      <c r="U48" s="274"/>
      <c r="V48" s="227"/>
      <c r="W48" s="227"/>
      <c r="X48" s="227"/>
      <c r="Y48" s="227"/>
      <c r="Z48" s="158"/>
      <c r="AA48" s="228"/>
      <c r="AB48" s="227"/>
      <c r="AC48" s="227"/>
      <c r="AD48" s="227"/>
      <c r="AE48" s="227"/>
      <c r="AF48" s="269"/>
      <c r="AG48" s="274"/>
      <c r="AH48" s="227"/>
      <c r="AI48" s="227"/>
      <c r="AJ48" s="227"/>
      <c r="AK48" s="227"/>
      <c r="AL48" s="158"/>
      <c r="AM48" s="228"/>
      <c r="AN48" s="227">
        <v>2</v>
      </c>
      <c r="AO48" s="227"/>
      <c r="AP48" s="229"/>
      <c r="AQ48" s="229"/>
      <c r="AR48" s="290">
        <v>2</v>
      </c>
    </row>
    <row r="49" spans="1:44" ht="16.5" customHeight="1" thickBot="1">
      <c r="A49" s="117" t="s">
        <v>33</v>
      </c>
      <c r="B49" s="300" t="s">
        <v>84</v>
      </c>
      <c r="C49" s="236">
        <f>SUM(C50:C65)</f>
        <v>45</v>
      </c>
      <c r="D49" s="236">
        <f>SUM(D50:D65)</f>
        <v>585</v>
      </c>
      <c r="E49" s="237"/>
      <c r="F49" s="221"/>
      <c r="G49" s="221"/>
      <c r="H49" s="238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80"/>
    </row>
    <row r="50" spans="1:44" ht="16.5" customHeight="1">
      <c r="A50" s="162">
        <v>37</v>
      </c>
      <c r="B50" s="150" t="s">
        <v>85</v>
      </c>
      <c r="C50" s="123">
        <f aca="true" t="shared" si="13" ref="C50:C65">N50+T50+Z50+AF50+AL50+AR50</f>
        <v>3</v>
      </c>
      <c r="D50" s="124">
        <f aca="true" t="shared" si="14" ref="D50:D65">SUM(E50:H50)</f>
        <v>30</v>
      </c>
      <c r="E50" s="125">
        <f aca="true" t="shared" si="15" ref="E50:F65">(I50+O50+U50+AA50+AG50+AM50)*15</f>
        <v>15</v>
      </c>
      <c r="F50" s="126">
        <f t="shared" si="15"/>
        <v>15</v>
      </c>
      <c r="G50" s="126">
        <f aca="true" t="shared" si="16" ref="G50:G56">(K50+Q50+X50+AC50+AI50+AO50)*15</f>
        <v>0</v>
      </c>
      <c r="H50" s="126"/>
      <c r="I50" s="259">
        <v>1</v>
      </c>
      <c r="J50" s="126">
        <v>1</v>
      </c>
      <c r="K50" s="126"/>
      <c r="L50" s="126"/>
      <c r="M50" s="126" t="s">
        <v>22</v>
      </c>
      <c r="N50" s="128">
        <v>3</v>
      </c>
      <c r="O50" s="126"/>
      <c r="P50" s="126"/>
      <c r="Q50" s="126"/>
      <c r="R50" s="126"/>
      <c r="S50" s="126"/>
      <c r="T50" s="128"/>
      <c r="U50" s="166"/>
      <c r="V50" s="126"/>
      <c r="W50" s="126"/>
      <c r="X50" s="126"/>
      <c r="Y50" s="126"/>
      <c r="Z50" s="128"/>
      <c r="AA50" s="126"/>
      <c r="AB50" s="126"/>
      <c r="AC50" s="136"/>
      <c r="AD50" s="151"/>
      <c r="AE50" s="151"/>
      <c r="AF50" s="128"/>
      <c r="AG50" s="167"/>
      <c r="AH50" s="126"/>
      <c r="AI50" s="126"/>
      <c r="AJ50" s="126"/>
      <c r="AK50" s="126"/>
      <c r="AL50" s="128"/>
      <c r="AM50" s="126"/>
      <c r="AN50" s="126"/>
      <c r="AO50" s="136"/>
      <c r="AP50" s="126"/>
      <c r="AQ50" s="126"/>
      <c r="AR50" s="282"/>
    </row>
    <row r="51" spans="1:44" ht="16.5" customHeight="1">
      <c r="A51" s="162">
        <v>38</v>
      </c>
      <c r="B51" s="150" t="s">
        <v>53</v>
      </c>
      <c r="C51" s="123">
        <f t="shared" si="13"/>
        <v>3</v>
      </c>
      <c r="D51" s="124">
        <f t="shared" si="14"/>
        <v>30</v>
      </c>
      <c r="E51" s="125">
        <f t="shared" si="15"/>
        <v>15</v>
      </c>
      <c r="F51" s="126">
        <f t="shared" si="15"/>
        <v>15</v>
      </c>
      <c r="G51" s="126">
        <v>0</v>
      </c>
      <c r="H51" s="126"/>
      <c r="I51" s="259">
        <v>1</v>
      </c>
      <c r="J51" s="126">
        <v>1</v>
      </c>
      <c r="K51" s="126"/>
      <c r="L51" s="126"/>
      <c r="M51" s="126" t="s">
        <v>22</v>
      </c>
      <c r="N51" s="128">
        <v>3</v>
      </c>
      <c r="O51" s="126"/>
      <c r="P51" s="126"/>
      <c r="Q51" s="126"/>
      <c r="R51" s="126"/>
      <c r="S51" s="126"/>
      <c r="T51" s="128"/>
      <c r="U51" s="166"/>
      <c r="V51" s="126"/>
      <c r="W51" s="126"/>
      <c r="X51" s="126"/>
      <c r="Y51" s="126"/>
      <c r="Z51" s="128"/>
      <c r="AA51" s="126"/>
      <c r="AB51" s="126"/>
      <c r="AC51" s="136"/>
      <c r="AD51" s="151"/>
      <c r="AE51" s="151"/>
      <c r="AF51" s="128"/>
      <c r="AG51" s="167"/>
      <c r="AH51" s="126"/>
      <c r="AI51" s="126"/>
      <c r="AJ51" s="126"/>
      <c r="AK51" s="126"/>
      <c r="AL51" s="128"/>
      <c r="AM51" s="126"/>
      <c r="AN51" s="126"/>
      <c r="AO51" s="136"/>
      <c r="AP51" s="126"/>
      <c r="AQ51" s="126"/>
      <c r="AR51" s="282"/>
    </row>
    <row r="52" spans="1:44" ht="16.5" customHeight="1">
      <c r="A52" s="121">
        <v>39</v>
      </c>
      <c r="B52" s="150" t="s">
        <v>34</v>
      </c>
      <c r="C52" s="123">
        <f t="shared" si="13"/>
        <v>3</v>
      </c>
      <c r="D52" s="124">
        <f t="shared" si="14"/>
        <v>60</v>
      </c>
      <c r="E52" s="125">
        <f t="shared" si="15"/>
        <v>30</v>
      </c>
      <c r="F52" s="126">
        <f t="shared" si="15"/>
        <v>30</v>
      </c>
      <c r="G52" s="126">
        <f t="shared" si="16"/>
        <v>0</v>
      </c>
      <c r="H52" s="126"/>
      <c r="I52" s="259"/>
      <c r="J52" s="126"/>
      <c r="K52" s="126"/>
      <c r="L52" s="126"/>
      <c r="M52" s="126"/>
      <c r="N52" s="128"/>
      <c r="O52" s="126">
        <v>2</v>
      </c>
      <c r="P52" s="126">
        <v>2</v>
      </c>
      <c r="Q52" s="126"/>
      <c r="R52" s="126"/>
      <c r="S52" s="126" t="s">
        <v>22</v>
      </c>
      <c r="T52" s="128">
        <v>3</v>
      </c>
      <c r="U52" s="166"/>
      <c r="V52" s="126"/>
      <c r="W52" s="126"/>
      <c r="X52" s="126"/>
      <c r="Y52" s="126"/>
      <c r="Z52" s="128"/>
      <c r="AA52" s="126"/>
      <c r="AB52" s="126"/>
      <c r="AC52" s="136"/>
      <c r="AD52" s="151"/>
      <c r="AE52" s="151"/>
      <c r="AF52" s="128"/>
      <c r="AG52" s="167"/>
      <c r="AH52" s="126"/>
      <c r="AI52" s="126"/>
      <c r="AJ52" s="126"/>
      <c r="AK52" s="126"/>
      <c r="AL52" s="128"/>
      <c r="AM52" s="126"/>
      <c r="AN52" s="126"/>
      <c r="AO52" s="136"/>
      <c r="AP52" s="126"/>
      <c r="AQ52" s="126"/>
      <c r="AR52" s="282"/>
    </row>
    <row r="53" spans="1:44" ht="16.5" customHeight="1">
      <c r="A53" s="162">
        <v>40</v>
      </c>
      <c r="B53" s="150" t="s">
        <v>57</v>
      </c>
      <c r="C53" s="123">
        <f t="shared" si="13"/>
        <v>2</v>
      </c>
      <c r="D53" s="124">
        <f t="shared" si="14"/>
        <v>30</v>
      </c>
      <c r="E53" s="125">
        <f t="shared" si="15"/>
        <v>30</v>
      </c>
      <c r="F53" s="126">
        <f t="shared" si="15"/>
        <v>0</v>
      </c>
      <c r="G53" s="126">
        <v>0</v>
      </c>
      <c r="H53" s="126"/>
      <c r="I53" s="260">
        <v>2</v>
      </c>
      <c r="J53" s="126"/>
      <c r="K53" s="126"/>
      <c r="L53" s="126"/>
      <c r="M53" s="126" t="s">
        <v>22</v>
      </c>
      <c r="N53" s="128">
        <v>2</v>
      </c>
      <c r="O53" s="126"/>
      <c r="P53" s="126"/>
      <c r="Q53" s="126"/>
      <c r="R53" s="126"/>
      <c r="S53" s="126"/>
      <c r="T53" s="128"/>
      <c r="U53" s="166"/>
      <c r="V53" s="126"/>
      <c r="W53" s="126"/>
      <c r="X53" s="126"/>
      <c r="Y53" s="126"/>
      <c r="Z53" s="128"/>
      <c r="AA53" s="126"/>
      <c r="AB53" s="126"/>
      <c r="AC53" s="136"/>
      <c r="AD53" s="151"/>
      <c r="AE53" s="151"/>
      <c r="AF53" s="128"/>
      <c r="AG53" s="167"/>
      <c r="AH53" s="126"/>
      <c r="AI53" s="126"/>
      <c r="AJ53" s="126"/>
      <c r="AK53" s="126"/>
      <c r="AL53" s="128"/>
      <c r="AM53" s="126"/>
      <c r="AN53" s="126"/>
      <c r="AO53" s="136"/>
      <c r="AP53" s="126"/>
      <c r="AQ53" s="126"/>
      <c r="AR53" s="282"/>
    </row>
    <row r="54" spans="1:44" ht="16.5" customHeight="1">
      <c r="A54" s="162">
        <v>41</v>
      </c>
      <c r="B54" s="230" t="s">
        <v>58</v>
      </c>
      <c r="C54" s="123">
        <f t="shared" si="13"/>
        <v>10</v>
      </c>
      <c r="D54" s="124">
        <f t="shared" si="14"/>
        <v>120</v>
      </c>
      <c r="E54" s="125">
        <f t="shared" si="15"/>
        <v>0</v>
      </c>
      <c r="F54" s="126">
        <f t="shared" si="15"/>
        <v>120</v>
      </c>
      <c r="G54" s="126">
        <v>0</v>
      </c>
      <c r="H54" s="126"/>
      <c r="I54" s="260"/>
      <c r="J54" s="126"/>
      <c r="K54" s="126"/>
      <c r="L54" s="126"/>
      <c r="M54" s="126"/>
      <c r="N54" s="128"/>
      <c r="O54" s="126"/>
      <c r="P54" s="126">
        <v>2</v>
      </c>
      <c r="Q54" s="126"/>
      <c r="R54" s="126"/>
      <c r="S54" s="126"/>
      <c r="T54" s="128">
        <v>2</v>
      </c>
      <c r="U54" s="166"/>
      <c r="V54" s="126">
        <v>2</v>
      </c>
      <c r="W54" s="126"/>
      <c r="X54" s="126"/>
      <c r="Y54" s="126" t="s">
        <v>22</v>
      </c>
      <c r="Z54" s="128">
        <v>3</v>
      </c>
      <c r="AA54" s="126"/>
      <c r="AB54" s="126">
        <v>2</v>
      </c>
      <c r="AC54" s="136"/>
      <c r="AD54" s="151"/>
      <c r="AE54" s="151"/>
      <c r="AF54" s="128">
        <v>2</v>
      </c>
      <c r="AG54" s="167"/>
      <c r="AH54" s="126">
        <v>2</v>
      </c>
      <c r="AI54" s="126"/>
      <c r="AJ54" s="126"/>
      <c r="AK54" s="126" t="s">
        <v>22</v>
      </c>
      <c r="AL54" s="128">
        <v>3</v>
      </c>
      <c r="AM54" s="126"/>
      <c r="AN54" s="126"/>
      <c r="AO54" s="136"/>
      <c r="AP54" s="126"/>
      <c r="AQ54" s="126"/>
      <c r="AR54" s="282"/>
    </row>
    <row r="55" spans="1:44" ht="16.5" customHeight="1">
      <c r="A55" s="162">
        <v>42</v>
      </c>
      <c r="B55" s="150" t="s">
        <v>54</v>
      </c>
      <c r="C55" s="123">
        <f t="shared" si="13"/>
        <v>1</v>
      </c>
      <c r="D55" s="124">
        <f t="shared" si="14"/>
        <v>15</v>
      </c>
      <c r="E55" s="125">
        <f t="shared" si="15"/>
        <v>0</v>
      </c>
      <c r="F55" s="126">
        <f t="shared" si="15"/>
        <v>15</v>
      </c>
      <c r="G55" s="126">
        <f t="shared" si="16"/>
        <v>0</v>
      </c>
      <c r="H55" s="126"/>
      <c r="I55" s="260"/>
      <c r="J55" s="126"/>
      <c r="K55" s="126"/>
      <c r="L55" s="126"/>
      <c r="M55" s="126"/>
      <c r="N55" s="128"/>
      <c r="O55" s="126"/>
      <c r="P55" s="126"/>
      <c r="Q55" s="126"/>
      <c r="R55" s="126"/>
      <c r="S55" s="126"/>
      <c r="T55" s="128"/>
      <c r="U55" s="166"/>
      <c r="V55" s="126"/>
      <c r="W55" s="126"/>
      <c r="X55" s="126"/>
      <c r="Y55" s="126"/>
      <c r="Z55" s="128"/>
      <c r="AA55" s="126"/>
      <c r="AB55" s="126"/>
      <c r="AC55" s="136"/>
      <c r="AD55" s="151"/>
      <c r="AE55" s="151"/>
      <c r="AF55" s="128"/>
      <c r="AG55" s="167"/>
      <c r="AH55" s="126"/>
      <c r="AI55" s="126"/>
      <c r="AJ55" s="126"/>
      <c r="AK55" s="126"/>
      <c r="AL55" s="128"/>
      <c r="AM55" s="126"/>
      <c r="AN55" s="126">
        <v>1</v>
      </c>
      <c r="AO55" s="136"/>
      <c r="AP55" s="126"/>
      <c r="AQ55" s="126"/>
      <c r="AR55" s="282">
        <v>1</v>
      </c>
    </row>
    <row r="56" spans="1:44" ht="16.5" customHeight="1">
      <c r="A56" s="239">
        <v>43</v>
      </c>
      <c r="B56" s="150" t="s">
        <v>55</v>
      </c>
      <c r="C56" s="297">
        <f t="shared" si="13"/>
        <v>2</v>
      </c>
      <c r="D56" s="124">
        <f t="shared" si="14"/>
        <v>30</v>
      </c>
      <c r="E56" s="125">
        <f t="shared" si="15"/>
        <v>0</v>
      </c>
      <c r="F56" s="126">
        <f t="shared" si="15"/>
        <v>30</v>
      </c>
      <c r="G56" s="126">
        <f t="shared" si="16"/>
        <v>0</v>
      </c>
      <c r="H56" s="126"/>
      <c r="I56" s="259"/>
      <c r="J56" s="166">
        <v>1</v>
      </c>
      <c r="K56" s="126"/>
      <c r="L56" s="126"/>
      <c r="M56" s="126"/>
      <c r="N56" s="128">
        <v>1</v>
      </c>
      <c r="O56" s="126"/>
      <c r="P56" s="126">
        <v>1</v>
      </c>
      <c r="Q56" s="126"/>
      <c r="R56" s="126"/>
      <c r="S56" s="126"/>
      <c r="T56" s="128">
        <v>1</v>
      </c>
      <c r="U56" s="166"/>
      <c r="V56" s="126"/>
      <c r="W56" s="126"/>
      <c r="X56" s="126"/>
      <c r="Y56" s="126"/>
      <c r="Z56" s="128"/>
      <c r="AA56" s="126"/>
      <c r="AB56" s="126"/>
      <c r="AC56" s="136"/>
      <c r="AD56" s="151"/>
      <c r="AE56" s="151"/>
      <c r="AF56" s="128"/>
      <c r="AG56" s="167"/>
      <c r="AH56" s="126"/>
      <c r="AI56" s="126"/>
      <c r="AJ56" s="126"/>
      <c r="AK56" s="126"/>
      <c r="AL56" s="128"/>
      <c r="AM56" s="126"/>
      <c r="AN56" s="126"/>
      <c r="AO56" s="136"/>
      <c r="AP56" s="126"/>
      <c r="AQ56" s="126"/>
      <c r="AR56" s="282"/>
    </row>
    <row r="57" spans="1:44" ht="16.5" customHeight="1">
      <c r="A57" s="124">
        <v>44</v>
      </c>
      <c r="B57" s="240" t="s">
        <v>56</v>
      </c>
      <c r="C57" s="123">
        <f t="shared" si="13"/>
        <v>1</v>
      </c>
      <c r="D57" s="135">
        <f t="shared" si="14"/>
        <v>15</v>
      </c>
      <c r="E57" s="125">
        <f t="shared" si="15"/>
        <v>0</v>
      </c>
      <c r="F57" s="126">
        <f t="shared" si="15"/>
        <v>15</v>
      </c>
      <c r="G57" s="213">
        <f>(K57+Q57+X57+AC57+AI57+AO57)*15</f>
        <v>0</v>
      </c>
      <c r="H57" s="231"/>
      <c r="I57" s="213"/>
      <c r="J57" s="213">
        <v>1</v>
      </c>
      <c r="K57" s="213"/>
      <c r="L57" s="213"/>
      <c r="M57" s="213"/>
      <c r="N57" s="232">
        <v>1</v>
      </c>
      <c r="O57" s="213"/>
      <c r="P57" s="213"/>
      <c r="Q57" s="213"/>
      <c r="R57" s="213"/>
      <c r="S57" s="304"/>
      <c r="T57" s="232"/>
      <c r="U57" s="261"/>
      <c r="V57" s="213"/>
      <c r="W57" s="213"/>
      <c r="X57" s="213"/>
      <c r="Y57" s="135"/>
      <c r="Z57" s="232"/>
      <c r="AA57" s="213"/>
      <c r="AB57" s="213"/>
      <c r="AC57" s="233"/>
      <c r="AD57" s="234"/>
      <c r="AE57" s="241"/>
      <c r="AF57" s="232"/>
      <c r="AG57" s="275"/>
      <c r="AH57" s="213"/>
      <c r="AI57" s="213"/>
      <c r="AJ57" s="213"/>
      <c r="AK57" s="135"/>
      <c r="AL57" s="232"/>
      <c r="AM57" s="213"/>
      <c r="AN57" s="213"/>
      <c r="AO57" s="233"/>
      <c r="AP57" s="213"/>
      <c r="AQ57" s="135"/>
      <c r="AR57" s="296"/>
    </row>
    <row r="58" spans="1:44" ht="24" customHeight="1">
      <c r="A58" s="121">
        <v>45</v>
      </c>
      <c r="B58" s="122" t="s">
        <v>38</v>
      </c>
      <c r="C58" s="123">
        <f t="shared" si="13"/>
        <v>3</v>
      </c>
      <c r="D58" s="124">
        <f t="shared" si="14"/>
        <v>30</v>
      </c>
      <c r="E58" s="125">
        <f t="shared" si="15"/>
        <v>15</v>
      </c>
      <c r="F58" s="126">
        <f t="shared" si="15"/>
        <v>15</v>
      </c>
      <c r="G58" s="126">
        <f>(K58+Q58+X58+AC58+AI58+AO58)*15</f>
        <v>0</v>
      </c>
      <c r="H58" s="127"/>
      <c r="I58" s="126"/>
      <c r="J58" s="126"/>
      <c r="K58" s="126"/>
      <c r="L58" s="126"/>
      <c r="M58" s="126"/>
      <c r="N58" s="128"/>
      <c r="O58" s="126"/>
      <c r="P58" s="126"/>
      <c r="Q58" s="126"/>
      <c r="R58" s="126"/>
      <c r="S58" s="126"/>
      <c r="T58" s="128"/>
      <c r="U58" s="166">
        <v>1</v>
      </c>
      <c r="V58" s="126"/>
      <c r="W58" s="126"/>
      <c r="X58" s="126"/>
      <c r="Y58" s="124"/>
      <c r="Z58" s="128">
        <v>1</v>
      </c>
      <c r="AA58" s="126"/>
      <c r="AB58" s="126">
        <v>1</v>
      </c>
      <c r="AC58" s="136"/>
      <c r="AD58" s="151"/>
      <c r="AE58" s="161" t="s">
        <v>22</v>
      </c>
      <c r="AF58" s="128">
        <v>2</v>
      </c>
      <c r="AG58" s="167"/>
      <c r="AH58" s="126"/>
      <c r="AI58" s="126"/>
      <c r="AJ58" s="126"/>
      <c r="AK58" s="124"/>
      <c r="AL58" s="128"/>
      <c r="AM58" s="126"/>
      <c r="AN58" s="126"/>
      <c r="AO58" s="136"/>
      <c r="AP58" s="126"/>
      <c r="AQ58" s="124"/>
      <c r="AR58" s="282"/>
    </row>
    <row r="59" spans="1:44" ht="25.5" customHeight="1">
      <c r="A59" s="121">
        <v>46</v>
      </c>
      <c r="B59" s="122" t="s">
        <v>65</v>
      </c>
      <c r="C59" s="123">
        <f t="shared" si="13"/>
        <v>3</v>
      </c>
      <c r="D59" s="124">
        <f t="shared" si="14"/>
        <v>30</v>
      </c>
      <c r="E59" s="125">
        <f t="shared" si="15"/>
        <v>0</v>
      </c>
      <c r="F59" s="126">
        <f t="shared" si="15"/>
        <v>30</v>
      </c>
      <c r="G59" s="126">
        <v>0</v>
      </c>
      <c r="H59" s="127"/>
      <c r="I59" s="126"/>
      <c r="J59" s="126"/>
      <c r="K59" s="126"/>
      <c r="L59" s="126"/>
      <c r="M59" s="126"/>
      <c r="N59" s="128"/>
      <c r="O59" s="126"/>
      <c r="P59" s="126"/>
      <c r="Q59" s="126"/>
      <c r="R59" s="126"/>
      <c r="S59" s="126"/>
      <c r="T59" s="128"/>
      <c r="U59" s="166"/>
      <c r="V59" s="126"/>
      <c r="W59" s="126"/>
      <c r="X59" s="126"/>
      <c r="Y59" s="124"/>
      <c r="Z59" s="128"/>
      <c r="AA59" s="166"/>
      <c r="AB59" s="126"/>
      <c r="AC59" s="136"/>
      <c r="AD59" s="151"/>
      <c r="AE59" s="165"/>
      <c r="AF59" s="128"/>
      <c r="AG59" s="167"/>
      <c r="AH59" s="126"/>
      <c r="AI59" s="126"/>
      <c r="AJ59" s="126"/>
      <c r="AK59" s="124"/>
      <c r="AL59" s="128"/>
      <c r="AM59" s="166"/>
      <c r="AN59" s="126">
        <v>2</v>
      </c>
      <c r="AO59" s="136"/>
      <c r="AP59" s="126"/>
      <c r="AQ59" s="124" t="s">
        <v>22</v>
      </c>
      <c r="AR59" s="282">
        <v>3</v>
      </c>
    </row>
    <row r="60" spans="1:44" ht="19.5" customHeight="1">
      <c r="A60" s="121">
        <v>47</v>
      </c>
      <c r="B60" s="122" t="s">
        <v>63</v>
      </c>
      <c r="C60" s="123">
        <f t="shared" si="13"/>
        <v>3</v>
      </c>
      <c r="D60" s="124">
        <f t="shared" si="14"/>
        <v>30</v>
      </c>
      <c r="E60" s="125">
        <f t="shared" si="15"/>
        <v>0</v>
      </c>
      <c r="F60" s="126">
        <f t="shared" si="15"/>
        <v>30</v>
      </c>
      <c r="G60" s="126">
        <f>(K60+Q60+X60+AC60+AI60+AO60)*15</f>
        <v>0</v>
      </c>
      <c r="H60" s="127"/>
      <c r="I60" s="126"/>
      <c r="J60" s="126"/>
      <c r="K60" s="126"/>
      <c r="L60" s="126"/>
      <c r="M60" s="126"/>
      <c r="N60" s="128"/>
      <c r="O60" s="126"/>
      <c r="P60" s="126"/>
      <c r="Q60" s="126"/>
      <c r="R60" s="126"/>
      <c r="S60" s="126"/>
      <c r="T60" s="128"/>
      <c r="U60" s="168"/>
      <c r="V60" s="124"/>
      <c r="W60" s="124"/>
      <c r="X60" s="126"/>
      <c r="Y60" s="124"/>
      <c r="Z60" s="169"/>
      <c r="AA60" s="170"/>
      <c r="AB60" s="124"/>
      <c r="AC60" s="124"/>
      <c r="AD60" s="126"/>
      <c r="AE60" s="124"/>
      <c r="AF60" s="128"/>
      <c r="AG60" s="168"/>
      <c r="AH60" s="124"/>
      <c r="AI60" s="124"/>
      <c r="AJ60" s="126"/>
      <c r="AK60" s="124"/>
      <c r="AL60" s="169"/>
      <c r="AM60" s="170"/>
      <c r="AN60" s="312">
        <v>2</v>
      </c>
      <c r="AO60" s="124"/>
      <c r="AP60" s="126"/>
      <c r="AQ60" s="124" t="s">
        <v>22</v>
      </c>
      <c r="AR60" s="282">
        <v>3</v>
      </c>
    </row>
    <row r="61" spans="1:44" ht="16.5" customHeight="1">
      <c r="A61" s="239">
        <v>48</v>
      </c>
      <c r="B61" s="208" t="s">
        <v>66</v>
      </c>
      <c r="C61" s="123">
        <f t="shared" si="13"/>
        <v>3</v>
      </c>
      <c r="D61" s="124">
        <f t="shared" si="14"/>
        <v>45</v>
      </c>
      <c r="E61" s="125">
        <f t="shared" si="15"/>
        <v>15</v>
      </c>
      <c r="F61" s="126">
        <f t="shared" si="15"/>
        <v>30</v>
      </c>
      <c r="G61" s="153">
        <v>0</v>
      </c>
      <c r="H61" s="152"/>
      <c r="I61" s="153"/>
      <c r="J61" s="153"/>
      <c r="K61" s="153"/>
      <c r="L61" s="153"/>
      <c r="M61" s="153"/>
      <c r="N61" s="154"/>
      <c r="O61" s="153"/>
      <c r="P61" s="153"/>
      <c r="Q61" s="153"/>
      <c r="R61" s="153"/>
      <c r="S61" s="153"/>
      <c r="T61" s="154"/>
      <c r="U61" s="163"/>
      <c r="V61" s="153"/>
      <c r="W61" s="153"/>
      <c r="X61" s="153"/>
      <c r="Y61" s="157"/>
      <c r="Z61" s="173"/>
      <c r="AA61" s="171"/>
      <c r="AB61" s="157"/>
      <c r="AC61" s="157"/>
      <c r="AD61" s="153"/>
      <c r="AE61" s="157"/>
      <c r="AF61" s="154"/>
      <c r="AG61" s="172"/>
      <c r="AH61" s="157"/>
      <c r="AI61" s="157"/>
      <c r="AJ61" s="153"/>
      <c r="AK61" s="157"/>
      <c r="AL61" s="173"/>
      <c r="AM61" s="171">
        <v>1</v>
      </c>
      <c r="AN61" s="157">
        <v>2</v>
      </c>
      <c r="AO61" s="157"/>
      <c r="AP61" s="153"/>
      <c r="AQ61" s="157"/>
      <c r="AR61" s="294">
        <v>3</v>
      </c>
    </row>
    <row r="62" spans="1:44" ht="16.5" customHeight="1">
      <c r="A62" s="239">
        <v>49</v>
      </c>
      <c r="B62" s="208" t="s">
        <v>67</v>
      </c>
      <c r="C62" s="297">
        <f>N62+T62+Z62+AF62+AL62+AR62</f>
        <v>2</v>
      </c>
      <c r="D62" s="124">
        <f>SUM(E62:H62)</f>
        <v>30</v>
      </c>
      <c r="E62" s="125">
        <f aca="true" t="shared" si="17" ref="E62:F64">(I62+O62+U62+AA62+AG62+AM62)*15</f>
        <v>0</v>
      </c>
      <c r="F62" s="126">
        <f t="shared" si="17"/>
        <v>30</v>
      </c>
      <c r="G62" s="153">
        <v>0</v>
      </c>
      <c r="H62" s="152"/>
      <c r="I62" s="153"/>
      <c r="J62" s="153"/>
      <c r="K62" s="153"/>
      <c r="L62" s="153"/>
      <c r="M62" s="153"/>
      <c r="N62" s="154"/>
      <c r="O62" s="153"/>
      <c r="P62" s="153"/>
      <c r="Q62" s="153"/>
      <c r="R62" s="153"/>
      <c r="S62" s="153"/>
      <c r="T62" s="154"/>
      <c r="U62" s="163"/>
      <c r="V62" s="313">
        <v>2</v>
      </c>
      <c r="W62" s="153"/>
      <c r="X62" s="153"/>
      <c r="Y62" s="157"/>
      <c r="Z62" s="314">
        <v>2</v>
      </c>
      <c r="AA62" s="171"/>
      <c r="AB62" s="157"/>
      <c r="AC62" s="157"/>
      <c r="AD62" s="153"/>
      <c r="AE62" s="157"/>
      <c r="AF62" s="154"/>
      <c r="AG62" s="172"/>
      <c r="AH62" s="157"/>
      <c r="AI62" s="157"/>
      <c r="AJ62" s="153"/>
      <c r="AK62" s="157"/>
      <c r="AL62" s="173"/>
      <c r="AM62" s="171"/>
      <c r="AN62" s="157"/>
      <c r="AO62" s="157"/>
      <c r="AP62" s="153"/>
      <c r="AQ62" s="157"/>
      <c r="AR62" s="294"/>
    </row>
    <row r="63" spans="1:44" ht="16.5" customHeight="1">
      <c r="A63" s="239">
        <v>50</v>
      </c>
      <c r="B63" s="208" t="s">
        <v>86</v>
      </c>
      <c r="C63" s="297">
        <f>N63+T63+Z63+AF63+AL63+AR63</f>
        <v>2</v>
      </c>
      <c r="D63" s="124">
        <f>SUM(E63:H63)</f>
        <v>30</v>
      </c>
      <c r="E63" s="125">
        <f t="shared" si="17"/>
        <v>0</v>
      </c>
      <c r="F63" s="126">
        <f t="shared" si="17"/>
        <v>30</v>
      </c>
      <c r="G63" s="153">
        <v>0</v>
      </c>
      <c r="H63" s="152"/>
      <c r="I63" s="153"/>
      <c r="J63" s="153"/>
      <c r="K63" s="153"/>
      <c r="L63" s="153"/>
      <c r="M63" s="153"/>
      <c r="N63" s="154"/>
      <c r="O63" s="153"/>
      <c r="P63" s="153"/>
      <c r="Q63" s="153"/>
      <c r="R63" s="153"/>
      <c r="S63" s="153"/>
      <c r="T63" s="154"/>
      <c r="U63" s="163"/>
      <c r="V63" s="153">
        <v>2</v>
      </c>
      <c r="W63" s="153"/>
      <c r="X63" s="153"/>
      <c r="Y63" s="157"/>
      <c r="Z63" s="173">
        <v>2</v>
      </c>
      <c r="AA63" s="171"/>
      <c r="AB63" s="157"/>
      <c r="AC63" s="157"/>
      <c r="AD63" s="153"/>
      <c r="AE63" s="157"/>
      <c r="AF63" s="154"/>
      <c r="AG63" s="172"/>
      <c r="AH63" s="157"/>
      <c r="AI63" s="157"/>
      <c r="AJ63" s="153"/>
      <c r="AK63" s="157"/>
      <c r="AL63" s="173"/>
      <c r="AM63" s="171"/>
      <c r="AN63" s="157"/>
      <c r="AO63" s="157"/>
      <c r="AP63" s="153"/>
      <c r="AQ63" s="157"/>
      <c r="AR63" s="294"/>
    </row>
    <row r="64" spans="1:44" ht="16.5" customHeight="1">
      <c r="A64" s="239">
        <v>51</v>
      </c>
      <c r="B64" s="208" t="s">
        <v>87</v>
      </c>
      <c r="C64" s="297">
        <f>N64+T64+Z64+AF64+AL64+AR64</f>
        <v>2</v>
      </c>
      <c r="D64" s="124">
        <f>SUM(E64:H64)</f>
        <v>30</v>
      </c>
      <c r="E64" s="125">
        <f t="shared" si="17"/>
        <v>30</v>
      </c>
      <c r="F64" s="126">
        <f t="shared" si="17"/>
        <v>0</v>
      </c>
      <c r="G64" s="153">
        <v>0</v>
      </c>
      <c r="H64" s="152"/>
      <c r="I64" s="153"/>
      <c r="J64" s="153"/>
      <c r="K64" s="153"/>
      <c r="L64" s="153"/>
      <c r="M64" s="153"/>
      <c r="N64" s="154"/>
      <c r="O64" s="153"/>
      <c r="P64" s="153"/>
      <c r="Q64" s="153"/>
      <c r="R64" s="153"/>
      <c r="S64" s="153"/>
      <c r="T64" s="154"/>
      <c r="U64" s="163">
        <v>2</v>
      </c>
      <c r="V64" s="153"/>
      <c r="W64" s="153"/>
      <c r="X64" s="153"/>
      <c r="Y64" s="157"/>
      <c r="Z64" s="173">
        <v>2</v>
      </c>
      <c r="AA64" s="171"/>
      <c r="AB64" s="157"/>
      <c r="AC64" s="157"/>
      <c r="AD64" s="153"/>
      <c r="AE64" s="157"/>
      <c r="AF64" s="154"/>
      <c r="AG64" s="172"/>
      <c r="AH64" s="157"/>
      <c r="AI64" s="157"/>
      <c r="AJ64" s="153"/>
      <c r="AK64" s="157"/>
      <c r="AL64" s="173"/>
      <c r="AM64" s="171"/>
      <c r="AN64" s="157"/>
      <c r="AO64" s="157"/>
      <c r="AP64" s="153"/>
      <c r="AQ64" s="157"/>
      <c r="AR64" s="294"/>
    </row>
    <row r="65" spans="1:44" ht="21" customHeight="1" thickBot="1">
      <c r="A65" s="239">
        <v>52</v>
      </c>
      <c r="B65" s="208" t="s">
        <v>89</v>
      </c>
      <c r="C65" s="299">
        <f t="shared" si="13"/>
        <v>2</v>
      </c>
      <c r="D65" s="124">
        <f t="shared" si="14"/>
        <v>30</v>
      </c>
      <c r="E65" s="125">
        <f t="shared" si="15"/>
        <v>0</v>
      </c>
      <c r="F65" s="126">
        <f t="shared" si="15"/>
        <v>30</v>
      </c>
      <c r="G65" s="153">
        <f>(K65+Q65+X65+AC65+AI65+AO65)*15</f>
        <v>0</v>
      </c>
      <c r="H65" s="152"/>
      <c r="I65" s="153"/>
      <c r="J65" s="153"/>
      <c r="K65" s="153"/>
      <c r="L65" s="153"/>
      <c r="M65" s="153"/>
      <c r="N65" s="154"/>
      <c r="O65" s="153"/>
      <c r="P65" s="153"/>
      <c r="Q65" s="153"/>
      <c r="R65" s="153"/>
      <c r="S65" s="153"/>
      <c r="T65" s="134"/>
      <c r="U65" s="163"/>
      <c r="V65" s="153"/>
      <c r="W65" s="153"/>
      <c r="X65" s="153"/>
      <c r="Y65" s="157"/>
      <c r="Z65" s="154"/>
      <c r="AA65" s="171"/>
      <c r="AB65" s="157"/>
      <c r="AC65" s="157"/>
      <c r="AD65" s="153"/>
      <c r="AE65" s="157"/>
      <c r="AF65" s="134"/>
      <c r="AG65" s="172"/>
      <c r="AH65" s="157"/>
      <c r="AI65" s="157"/>
      <c r="AJ65" s="153"/>
      <c r="AK65" s="157"/>
      <c r="AL65" s="173"/>
      <c r="AM65" s="171"/>
      <c r="AN65" s="157">
        <v>2</v>
      </c>
      <c r="AO65" s="157"/>
      <c r="AP65" s="153"/>
      <c r="AQ65" s="157"/>
      <c r="AR65" s="283">
        <v>2</v>
      </c>
    </row>
    <row r="66" spans="1:44" ht="16.5" customHeight="1" thickBot="1">
      <c r="A66" s="164" t="s">
        <v>22</v>
      </c>
      <c r="B66" s="235" t="s">
        <v>39</v>
      </c>
      <c r="C66" s="164">
        <f>SUM(C67:C69)</f>
        <v>14</v>
      </c>
      <c r="D66" s="298">
        <f>SUM(D67:D69)</f>
        <v>150</v>
      </c>
      <c r="E66" s="220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42"/>
      <c r="AE66" s="242"/>
      <c r="AF66" s="221"/>
      <c r="AG66" s="242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80"/>
    </row>
    <row r="67" spans="1:44" ht="16.5" customHeight="1">
      <c r="A67" s="162">
        <v>1</v>
      </c>
      <c r="B67" s="243" t="s">
        <v>59</v>
      </c>
      <c r="C67" s="123">
        <f>N67+T67+Z67+AF67+AL67+AR67</f>
        <v>3</v>
      </c>
      <c r="D67" s="135">
        <f>SUM(E67:H67)</f>
        <v>45</v>
      </c>
      <c r="E67" s="212">
        <f aca="true" t="shared" si="18" ref="E67:G69">(I67+O67+U67+AA67+AG67+AM67)*15</f>
        <v>0</v>
      </c>
      <c r="F67" s="213">
        <f t="shared" si="18"/>
        <v>0</v>
      </c>
      <c r="G67" s="213">
        <f t="shared" si="18"/>
        <v>0</v>
      </c>
      <c r="H67" s="231">
        <f>(AD67+AJ67+X67+AP67)*15</f>
        <v>45</v>
      </c>
      <c r="I67" s="213"/>
      <c r="J67" s="213"/>
      <c r="K67" s="213"/>
      <c r="L67" s="213"/>
      <c r="M67" s="213"/>
      <c r="N67" s="232"/>
      <c r="O67" s="213"/>
      <c r="P67" s="213"/>
      <c r="Q67" s="213"/>
      <c r="R67" s="213"/>
      <c r="S67" s="213"/>
      <c r="T67" s="262"/>
      <c r="U67" s="261"/>
      <c r="V67" s="213"/>
      <c r="W67" s="213"/>
      <c r="X67" s="213">
        <v>3</v>
      </c>
      <c r="Y67" s="213"/>
      <c r="Z67" s="232">
        <v>3</v>
      </c>
      <c r="AA67" s="213"/>
      <c r="AB67" s="213"/>
      <c r="AC67" s="233"/>
      <c r="AD67" s="234"/>
      <c r="AE67" s="234"/>
      <c r="AF67" s="262"/>
      <c r="AG67" s="275"/>
      <c r="AH67" s="213"/>
      <c r="AI67" s="213"/>
      <c r="AJ67" s="213"/>
      <c r="AK67" s="213"/>
      <c r="AL67" s="232"/>
      <c r="AM67" s="213"/>
      <c r="AN67" s="213"/>
      <c r="AO67" s="233"/>
      <c r="AP67" s="213"/>
      <c r="AQ67" s="213"/>
      <c r="AR67" s="281"/>
    </row>
    <row r="68" spans="1:44" ht="16.5" customHeight="1">
      <c r="A68" s="121">
        <v>2</v>
      </c>
      <c r="B68" s="174" t="s">
        <v>59</v>
      </c>
      <c r="C68" s="123">
        <f>N68+T68+Z68+AF68+AL68+AR68</f>
        <v>3</v>
      </c>
      <c r="D68" s="135">
        <f>SUM(E68:H68)</f>
        <v>45</v>
      </c>
      <c r="E68" s="125">
        <f t="shared" si="18"/>
        <v>0</v>
      </c>
      <c r="F68" s="126">
        <f t="shared" si="18"/>
        <v>0</v>
      </c>
      <c r="G68" s="126">
        <f t="shared" si="18"/>
        <v>0</v>
      </c>
      <c r="H68" s="127">
        <f>(AD68+AJ68+X68+AP68)*15</f>
        <v>45</v>
      </c>
      <c r="I68" s="126"/>
      <c r="J68" s="126"/>
      <c r="K68" s="126"/>
      <c r="L68" s="126"/>
      <c r="M68" s="126"/>
      <c r="N68" s="128"/>
      <c r="O68" s="126"/>
      <c r="P68" s="126"/>
      <c r="Q68" s="126"/>
      <c r="R68" s="126"/>
      <c r="S68" s="126"/>
      <c r="T68" s="128"/>
      <c r="U68" s="166"/>
      <c r="V68" s="126"/>
      <c r="W68" s="126"/>
      <c r="X68" s="126"/>
      <c r="Y68" s="126"/>
      <c r="Z68" s="128"/>
      <c r="AA68" s="126"/>
      <c r="AB68" s="126"/>
      <c r="AC68" s="136"/>
      <c r="AD68" s="151">
        <v>3</v>
      </c>
      <c r="AE68" s="151"/>
      <c r="AF68" s="128">
        <v>3</v>
      </c>
      <c r="AG68" s="167"/>
      <c r="AH68" s="126"/>
      <c r="AI68" s="126"/>
      <c r="AJ68" s="126"/>
      <c r="AK68" s="126"/>
      <c r="AL68" s="128"/>
      <c r="AM68" s="126"/>
      <c r="AN68" s="126"/>
      <c r="AO68" s="136"/>
      <c r="AP68" s="126"/>
      <c r="AQ68" s="126"/>
      <c r="AR68" s="282"/>
    </row>
    <row r="69" spans="1:44" ht="16.5" customHeight="1">
      <c r="A69" s="121">
        <v>3</v>
      </c>
      <c r="B69" s="174" t="s">
        <v>60</v>
      </c>
      <c r="C69" s="123">
        <v>8</v>
      </c>
      <c r="D69" s="135">
        <f>SUM(E69:H69)</f>
        <v>60</v>
      </c>
      <c r="E69" s="125">
        <f t="shared" si="18"/>
        <v>0</v>
      </c>
      <c r="F69" s="126">
        <f t="shared" si="18"/>
        <v>0</v>
      </c>
      <c r="G69" s="126">
        <f t="shared" si="18"/>
        <v>0</v>
      </c>
      <c r="H69" s="127">
        <v>60</v>
      </c>
      <c r="I69" s="126"/>
      <c r="J69" s="126"/>
      <c r="K69" s="126"/>
      <c r="L69" s="126"/>
      <c r="M69" s="126"/>
      <c r="N69" s="128"/>
      <c r="O69" s="126"/>
      <c r="P69" s="126"/>
      <c r="Q69" s="126"/>
      <c r="R69" s="126"/>
      <c r="S69" s="126"/>
      <c r="T69" s="128"/>
      <c r="U69" s="166"/>
      <c r="V69" s="126"/>
      <c r="W69" s="126"/>
      <c r="X69" s="126"/>
      <c r="Y69" s="126"/>
      <c r="Z69" s="128"/>
      <c r="AA69" s="126"/>
      <c r="AB69" s="126"/>
      <c r="AC69" s="136"/>
      <c r="AD69" s="151"/>
      <c r="AE69" s="151"/>
      <c r="AF69" s="128"/>
      <c r="AG69" s="167"/>
      <c r="AH69" s="126"/>
      <c r="AI69" s="126"/>
      <c r="AJ69" s="126">
        <v>4</v>
      </c>
      <c r="AK69" s="126"/>
      <c r="AL69" s="128">
        <v>8</v>
      </c>
      <c r="AM69" s="126"/>
      <c r="AN69" s="126"/>
      <c r="AO69" s="136"/>
      <c r="AP69" s="126"/>
      <c r="AQ69" s="126"/>
      <c r="AR69" s="282"/>
    </row>
    <row r="70" spans="1:44" ht="12.75">
      <c r="A70" s="175"/>
      <c r="B70" s="176"/>
      <c r="C70" s="118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20"/>
    </row>
    <row r="71" spans="1:44" ht="12.75">
      <c r="A71" s="177"/>
      <c r="B71" s="178"/>
      <c r="C71" s="179">
        <f>SUM(C9+C21+C37+C49+C66)</f>
        <v>182</v>
      </c>
      <c r="D71" s="180">
        <f>(D9+D21+D37+D49+D66)</f>
        <v>2340</v>
      </c>
      <c r="E71" s="181">
        <f>SUM(E10:E69)</f>
        <v>660</v>
      </c>
      <c r="F71" s="182">
        <f>SUM(F10:F69)</f>
        <v>1365</v>
      </c>
      <c r="G71" s="182">
        <f>SUM(G10:G69)</f>
        <v>90</v>
      </c>
      <c r="H71" s="182">
        <f>SUM(H67:H69)</f>
        <v>150</v>
      </c>
      <c r="I71" s="183">
        <f>SUM(I10:I69)</f>
        <v>15</v>
      </c>
      <c r="J71" s="184">
        <f>SUM(J10:J69)</f>
        <v>13</v>
      </c>
      <c r="K71" s="184">
        <f>SUM(K10:K69)</f>
        <v>2</v>
      </c>
      <c r="L71" s="184"/>
      <c r="M71" s="183">
        <v>2</v>
      </c>
      <c r="N71" s="185">
        <f>SUM(N10:N69)</f>
        <v>31</v>
      </c>
      <c r="O71" s="183">
        <f>SUM(O10:O69)</f>
        <v>13</v>
      </c>
      <c r="P71" s="184">
        <f>SUM(P10:P69)</f>
        <v>16</v>
      </c>
      <c r="Q71" s="184">
        <f>SUM(Q10:Q69)</f>
        <v>2</v>
      </c>
      <c r="R71" s="184"/>
      <c r="S71" s="183">
        <v>4</v>
      </c>
      <c r="T71" s="186">
        <f>SUM(T10:T69)</f>
        <v>29</v>
      </c>
      <c r="U71" s="183">
        <f>SUM(U10:U69)</f>
        <v>9</v>
      </c>
      <c r="V71" s="184">
        <f>SUM(V10:V69)</f>
        <v>17</v>
      </c>
      <c r="W71" s="184">
        <f>SUM(W10:W69)</f>
        <v>0</v>
      </c>
      <c r="X71" s="184"/>
      <c r="Y71" s="183">
        <v>2</v>
      </c>
      <c r="Z71" s="185">
        <f>SUM(Z10:Z69)</f>
        <v>32</v>
      </c>
      <c r="AA71" s="183">
        <f>SUM(AA10:AA69)</f>
        <v>3</v>
      </c>
      <c r="AB71" s="184">
        <f>SUM(AB10:AB69)</f>
        <v>20</v>
      </c>
      <c r="AC71" s="184">
        <f>SUM(AC10:AC69)</f>
        <v>0</v>
      </c>
      <c r="AD71" s="184">
        <f>SUM(AD10:AD65)</f>
        <v>1</v>
      </c>
      <c r="AE71" s="183">
        <v>2</v>
      </c>
      <c r="AF71" s="186">
        <f>SUM(AF10:AF69)</f>
        <v>30</v>
      </c>
      <c r="AG71" s="183">
        <f>SUM(AG10:AG69)</f>
        <v>2</v>
      </c>
      <c r="AH71" s="184">
        <f>SUM(AH10:AH69)</f>
        <v>11</v>
      </c>
      <c r="AI71" s="184">
        <f>SUM(AI10:AI69)</f>
        <v>2</v>
      </c>
      <c r="AJ71" s="184">
        <f>SUM(AJ10:AJ65)</f>
        <v>2</v>
      </c>
      <c r="AK71" s="183">
        <v>3</v>
      </c>
      <c r="AL71" s="185">
        <f>SUM(AL10:AL69)</f>
        <v>30</v>
      </c>
      <c r="AM71" s="183">
        <f>SUM(AM10:AM69)</f>
        <v>2</v>
      </c>
      <c r="AN71" s="184">
        <f>SUM(AN10:AN69)</f>
        <v>15</v>
      </c>
      <c r="AO71" s="184">
        <f>SUM(AO10:AO69)</f>
        <v>0</v>
      </c>
      <c r="AP71" s="184">
        <f>SUM(AP10:AP65)</f>
        <v>1</v>
      </c>
      <c r="AQ71" s="183">
        <v>4</v>
      </c>
      <c r="AR71" s="186">
        <f>SUM(AR10:AR69)</f>
        <v>30</v>
      </c>
    </row>
    <row r="72" spans="1:44" ht="13.5" thickBot="1">
      <c r="A72" s="187"/>
      <c r="B72" s="188" t="s">
        <v>35</v>
      </c>
      <c r="C72" s="189"/>
      <c r="D72" s="190"/>
      <c r="E72" s="189"/>
      <c r="F72" s="189"/>
      <c r="G72" s="189"/>
      <c r="H72" s="191"/>
      <c r="I72" s="192"/>
      <c r="J72" s="193"/>
      <c r="K72" s="194">
        <f>SUM(I71:L71)</f>
        <v>30</v>
      </c>
      <c r="L72" s="193"/>
      <c r="M72" s="193"/>
      <c r="N72" s="195"/>
      <c r="O72" s="196"/>
      <c r="P72" s="196"/>
      <c r="Q72" s="197">
        <f>SUM(O71:R71)</f>
        <v>31</v>
      </c>
      <c r="R72" s="198"/>
      <c r="S72" s="198"/>
      <c r="T72" s="199"/>
      <c r="U72" s="196"/>
      <c r="V72" s="198"/>
      <c r="W72" s="200">
        <f>SUM(U71:X71)</f>
        <v>26</v>
      </c>
      <c r="X72" s="198"/>
      <c r="Y72" s="198"/>
      <c r="Z72" s="201"/>
      <c r="AA72" s="202"/>
      <c r="AB72" s="198"/>
      <c r="AC72" s="200">
        <f>SUM(AA71:AD71)</f>
        <v>24</v>
      </c>
      <c r="AD72" s="198"/>
      <c r="AE72" s="198"/>
      <c r="AF72" s="203"/>
      <c r="AG72" s="202"/>
      <c r="AH72" s="198"/>
      <c r="AI72" s="200">
        <f>SUM(AG71:AJ71)</f>
        <v>17</v>
      </c>
      <c r="AJ72" s="198"/>
      <c r="AK72" s="198"/>
      <c r="AL72" s="195"/>
      <c r="AM72" s="196"/>
      <c r="AN72" s="204"/>
      <c r="AO72" s="205">
        <f>SUM(AM71:AP71)</f>
        <v>18</v>
      </c>
      <c r="AP72" s="198"/>
      <c r="AQ72" s="198"/>
      <c r="AR72" s="199"/>
    </row>
    <row r="73" spans="1:44" ht="1.5" customHeight="1" thickTop="1">
      <c r="A73" s="14"/>
      <c r="B73" s="90"/>
      <c r="C73" s="17"/>
      <c r="D73" s="18"/>
      <c r="E73" s="18"/>
      <c r="F73" s="12"/>
      <c r="G73" s="12"/>
      <c r="H73" s="12"/>
      <c r="I73" s="19"/>
      <c r="J73" s="19"/>
      <c r="K73" s="19"/>
      <c r="L73" s="19"/>
      <c r="M73" s="19"/>
      <c r="N73" s="18"/>
      <c r="O73" s="19"/>
      <c r="P73" s="19"/>
      <c r="Q73" s="19"/>
      <c r="R73" s="19"/>
      <c r="S73" s="19"/>
      <c r="T73" s="19"/>
      <c r="U73" s="20"/>
      <c r="V73" s="19"/>
      <c r="W73" s="19"/>
      <c r="X73" s="19"/>
      <c r="Y73" s="19"/>
      <c r="Z73" s="21"/>
      <c r="AA73" s="19"/>
      <c r="AB73" s="22"/>
      <c r="AC73" s="20"/>
      <c r="AD73" s="21"/>
      <c r="AE73" s="21"/>
      <c r="AF73" s="21"/>
      <c r="AG73" s="21"/>
      <c r="AH73" s="21"/>
      <c r="AI73" s="21"/>
      <c r="AJ73" s="19"/>
      <c r="AK73" s="19"/>
      <c r="AL73" s="21"/>
      <c r="AN73" s="19"/>
      <c r="AO73" s="19"/>
      <c r="AP73" s="19"/>
      <c r="AQ73" s="19"/>
      <c r="AR73" s="23"/>
    </row>
    <row r="74" spans="1:44" ht="13.5">
      <c r="A74" s="14"/>
      <c r="B74" s="90"/>
      <c r="C74" s="24"/>
      <c r="D74" s="25"/>
      <c r="E74" s="26"/>
      <c r="F74" s="25"/>
      <c r="G74" s="25"/>
      <c r="H74" s="25"/>
      <c r="I74" s="27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0"/>
      <c r="V74" s="21"/>
      <c r="W74" s="21"/>
      <c r="X74" s="21"/>
      <c r="Y74" s="21"/>
      <c r="Z74" s="21"/>
      <c r="AA74" s="19"/>
      <c r="AB74" s="22"/>
      <c r="AC74" s="28" t="s">
        <v>43</v>
      </c>
      <c r="AD74" s="21"/>
      <c r="AE74" s="21"/>
      <c r="AF74" s="21"/>
      <c r="AG74" s="21"/>
      <c r="AH74" s="21"/>
      <c r="AI74" s="21"/>
      <c r="AJ74" s="29"/>
      <c r="AK74" s="29"/>
      <c r="AL74" s="21"/>
      <c r="AM74" s="30"/>
      <c r="AN74" s="31"/>
      <c r="AO74" s="32"/>
      <c r="AP74" s="32"/>
      <c r="AQ74" s="32"/>
      <c r="AR74" s="33"/>
    </row>
    <row r="75" spans="1:44" ht="13.5" thickBot="1">
      <c r="A75" s="14"/>
      <c r="B75" s="90"/>
      <c r="C75" s="34"/>
      <c r="D75" s="35"/>
      <c r="E75" s="36"/>
      <c r="F75" s="37"/>
      <c r="G75" s="38"/>
      <c r="H75" s="38"/>
      <c r="I75" s="35"/>
      <c r="J75" s="39"/>
      <c r="K75" s="40"/>
      <c r="L75" s="41"/>
      <c r="M75" s="41"/>
      <c r="N75" s="42"/>
      <c r="O75" s="42"/>
      <c r="P75" s="42"/>
      <c r="Q75" s="42"/>
      <c r="R75" s="42"/>
      <c r="S75" s="42"/>
      <c r="T75" s="42"/>
      <c r="U75" s="43" t="s">
        <v>36</v>
      </c>
      <c r="V75" s="44"/>
      <c r="W75" s="44"/>
      <c r="X75" s="44"/>
      <c r="Y75" s="44"/>
      <c r="Z75" s="45"/>
      <c r="AA75" s="46"/>
      <c r="AB75" s="47"/>
      <c r="AC75" s="48" t="s">
        <v>47</v>
      </c>
      <c r="AD75" s="21"/>
      <c r="AE75" s="21"/>
      <c r="AF75" s="21"/>
      <c r="AG75" s="21"/>
      <c r="AH75" s="21"/>
      <c r="AI75" s="21"/>
      <c r="AJ75" s="49"/>
      <c r="AK75" s="49"/>
      <c r="AL75" s="21"/>
      <c r="AM75" s="50"/>
      <c r="AN75" s="19"/>
      <c r="AO75" s="19"/>
      <c r="AP75" s="19"/>
      <c r="AQ75" s="19"/>
      <c r="AR75" s="23"/>
    </row>
    <row r="76" spans="1:44" ht="12.75">
      <c r="A76" s="14"/>
      <c r="B76" s="90"/>
      <c r="C76" s="48"/>
      <c r="D76" s="76"/>
      <c r="E76" s="77"/>
      <c r="F76" s="305"/>
      <c r="G76" s="306"/>
      <c r="H76" s="78"/>
      <c r="I76" s="76"/>
      <c r="J76" s="256"/>
      <c r="K76" s="79"/>
      <c r="L76" s="80"/>
      <c r="M76" s="80"/>
      <c r="N76" s="81"/>
      <c r="O76" s="81"/>
      <c r="P76" s="81"/>
      <c r="Q76" s="81"/>
      <c r="R76" s="81"/>
      <c r="S76" s="81"/>
      <c r="T76" s="258"/>
      <c r="U76" s="54" t="s">
        <v>88</v>
      </c>
      <c r="V76" s="53"/>
      <c r="W76" s="53"/>
      <c r="X76" s="53"/>
      <c r="Y76" s="53"/>
      <c r="Z76" s="55"/>
      <c r="AA76" s="51"/>
      <c r="AB76" s="56"/>
      <c r="AC76" s="48"/>
      <c r="AD76" s="21"/>
      <c r="AE76" s="21"/>
      <c r="AF76" s="51" t="s">
        <v>94</v>
      </c>
      <c r="AG76" s="21"/>
      <c r="AH76" s="21"/>
      <c r="AI76" s="51"/>
      <c r="AJ76" s="49"/>
      <c r="AK76" s="49"/>
      <c r="AL76" s="21"/>
      <c r="AM76" s="50"/>
      <c r="AN76" s="19"/>
      <c r="AO76" s="19"/>
      <c r="AP76" s="19"/>
      <c r="AQ76" s="19"/>
      <c r="AR76" s="23"/>
    </row>
    <row r="77" spans="1:44" ht="12.75">
      <c r="A77" s="57"/>
      <c r="B77" s="90"/>
      <c r="C77" s="58"/>
      <c r="D77" s="59"/>
      <c r="E77" s="65"/>
      <c r="F77" s="307"/>
      <c r="G77" s="308"/>
      <c r="H77" s="59"/>
      <c r="I77" s="59"/>
      <c r="J77" s="65"/>
      <c r="K77" s="63"/>
      <c r="L77" s="59"/>
      <c r="M77" s="59"/>
      <c r="N77" s="59"/>
      <c r="O77" s="59"/>
      <c r="P77" s="59"/>
      <c r="Q77" s="52"/>
      <c r="R77" s="59"/>
      <c r="S77" s="59"/>
      <c r="T77" s="60"/>
      <c r="U77" s="58"/>
      <c r="V77" s="59"/>
      <c r="W77" s="59"/>
      <c r="X77" s="59"/>
      <c r="Y77" s="59"/>
      <c r="Z77" s="59"/>
      <c r="AA77" s="59"/>
      <c r="AB77" s="60"/>
      <c r="AC77" s="58"/>
      <c r="AD77" s="13"/>
      <c r="AE77" s="13"/>
      <c r="AF77" s="13"/>
      <c r="AG77" s="13"/>
      <c r="AH77" s="13"/>
      <c r="AI77" s="13"/>
      <c r="AJ77" s="13"/>
      <c r="AK77" s="13"/>
      <c r="AL77" s="13"/>
      <c r="AM77" s="15"/>
      <c r="AN77" s="15"/>
      <c r="AO77" s="15"/>
      <c r="AP77" s="15"/>
      <c r="AQ77" s="15"/>
      <c r="AR77" s="61"/>
    </row>
    <row r="78" spans="1:44" ht="12.75">
      <c r="A78" s="57"/>
      <c r="B78" s="90"/>
      <c r="C78" s="58"/>
      <c r="D78" s="62"/>
      <c r="F78" s="307"/>
      <c r="G78" s="309"/>
      <c r="H78" s="64"/>
      <c r="I78" s="64"/>
      <c r="J78" s="65"/>
      <c r="K78" s="63"/>
      <c r="L78" s="64"/>
      <c r="M78" s="64"/>
      <c r="N78" s="64"/>
      <c r="O78" s="64"/>
      <c r="P78" s="64"/>
      <c r="Q78" s="64"/>
      <c r="R78" s="64"/>
      <c r="S78" s="64"/>
      <c r="T78" s="60"/>
      <c r="U78" s="43" t="s">
        <v>50</v>
      </c>
      <c r="V78" s="66"/>
      <c r="W78" s="66"/>
      <c r="X78" s="66"/>
      <c r="Y78" s="66"/>
      <c r="Z78" s="66"/>
      <c r="AA78" s="66"/>
      <c r="AB78" s="67"/>
      <c r="AC78" s="58"/>
      <c r="AD78" s="13"/>
      <c r="AE78" s="13"/>
      <c r="AF78" s="13"/>
      <c r="AG78" s="13"/>
      <c r="AH78" s="13"/>
      <c r="AI78" s="13"/>
      <c r="AJ78" s="15"/>
      <c r="AK78" s="15"/>
      <c r="AL78" s="13"/>
      <c r="AM78" s="18"/>
      <c r="AN78" s="15"/>
      <c r="AO78" s="15"/>
      <c r="AP78" s="15"/>
      <c r="AQ78" s="15"/>
      <c r="AR78" s="61"/>
    </row>
    <row r="79" spans="1:44" ht="12.75">
      <c r="A79" s="57"/>
      <c r="B79" s="90"/>
      <c r="C79" s="58"/>
      <c r="D79" s="62"/>
      <c r="F79" s="63"/>
      <c r="G79" s="64"/>
      <c r="H79" s="64"/>
      <c r="I79" s="64"/>
      <c r="J79" s="65"/>
      <c r="K79" s="63"/>
      <c r="L79" s="64"/>
      <c r="M79" s="64"/>
      <c r="N79" s="64"/>
      <c r="O79" s="64"/>
      <c r="P79" s="64"/>
      <c r="Q79" s="64"/>
      <c r="R79" s="64"/>
      <c r="S79" s="64"/>
      <c r="T79" s="60"/>
      <c r="U79" s="58"/>
      <c r="V79" s="59"/>
      <c r="W79" s="59"/>
      <c r="X79" s="59"/>
      <c r="Y79" s="59"/>
      <c r="Z79" s="59"/>
      <c r="AA79" s="59"/>
      <c r="AB79" s="60"/>
      <c r="AC79" s="58"/>
      <c r="AD79" s="13"/>
      <c r="AE79" s="13"/>
      <c r="AF79" s="13"/>
      <c r="AG79" s="13"/>
      <c r="AH79" s="13"/>
      <c r="AI79" s="13"/>
      <c r="AJ79" s="15"/>
      <c r="AK79" s="15"/>
      <c r="AL79" s="13"/>
      <c r="AM79" s="18"/>
      <c r="AN79" s="15"/>
      <c r="AO79" s="15"/>
      <c r="AP79" s="15"/>
      <c r="AQ79" s="15"/>
      <c r="AR79" s="61"/>
    </row>
    <row r="80" spans="1:44" ht="12.75">
      <c r="A80" s="57"/>
      <c r="B80" s="90"/>
      <c r="C80" s="82"/>
      <c r="D80" s="83"/>
      <c r="E80" s="26"/>
      <c r="F80" s="84"/>
      <c r="G80" s="26"/>
      <c r="H80" s="26"/>
      <c r="I80" s="26"/>
      <c r="J80" s="257"/>
      <c r="K80" s="84"/>
      <c r="L80" s="26"/>
      <c r="M80" s="26"/>
      <c r="N80" s="26"/>
      <c r="O80" s="26"/>
      <c r="P80" s="26"/>
      <c r="Q80" s="26"/>
      <c r="R80" s="26"/>
      <c r="S80" s="26"/>
      <c r="T80" s="85"/>
      <c r="U80" s="58"/>
      <c r="V80" s="59"/>
      <c r="W80" s="59"/>
      <c r="X80" s="59"/>
      <c r="Y80" s="59"/>
      <c r="Z80" s="59"/>
      <c r="AA80" s="59"/>
      <c r="AB80" s="60"/>
      <c r="AC80" s="58"/>
      <c r="AD80" s="13"/>
      <c r="AE80" s="13"/>
      <c r="AF80" s="13"/>
      <c r="AG80" s="13"/>
      <c r="AH80" s="13"/>
      <c r="AI80" s="13"/>
      <c r="AJ80" s="15"/>
      <c r="AK80" s="15"/>
      <c r="AL80" s="13"/>
      <c r="AM80" s="18"/>
      <c r="AN80" s="15"/>
      <c r="AO80" s="15"/>
      <c r="AP80" s="15"/>
      <c r="AQ80" s="15"/>
      <c r="AR80" s="61"/>
    </row>
    <row r="81" spans="1:44" ht="14.25" customHeight="1" thickBot="1">
      <c r="A81" s="68"/>
      <c r="B81" s="91"/>
      <c r="C81" s="70"/>
      <c r="D81" s="71"/>
      <c r="E81" s="86"/>
      <c r="F81" s="71"/>
      <c r="G81" s="71"/>
      <c r="H81" s="71"/>
      <c r="I81" s="71"/>
      <c r="J81" s="72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0"/>
      <c r="V81" s="71"/>
      <c r="W81" s="71"/>
      <c r="X81" s="71"/>
      <c r="Y81" s="71"/>
      <c r="Z81" s="71"/>
      <c r="AA81" s="69"/>
      <c r="AB81" s="73"/>
      <c r="AC81" s="74"/>
      <c r="AD81" s="69"/>
      <c r="AE81" s="69"/>
      <c r="AF81" s="69"/>
      <c r="AG81" s="69"/>
      <c r="AH81" s="69"/>
      <c r="AI81" s="69"/>
      <c r="AJ81" s="69"/>
      <c r="AK81" s="69"/>
      <c r="AL81" s="69"/>
      <c r="AM81" s="16"/>
      <c r="AN81" s="69"/>
      <c r="AO81" s="69"/>
      <c r="AP81" s="69"/>
      <c r="AQ81" s="69"/>
      <c r="AR81" s="75"/>
    </row>
    <row r="82" ht="13.5" thickTop="1"/>
  </sheetData>
  <sheetProtection/>
  <mergeCells count="1">
    <mergeCell ref="Z5:AM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kacala</dc:creator>
  <cp:keywords/>
  <dc:description/>
  <cp:lastModifiedBy>t.kubryn</cp:lastModifiedBy>
  <cp:lastPrinted>2013-07-15T16:11:09Z</cp:lastPrinted>
  <dcterms:created xsi:type="dcterms:W3CDTF">2007-07-13T11:11:38Z</dcterms:created>
  <dcterms:modified xsi:type="dcterms:W3CDTF">2013-12-09T14:37:11Z</dcterms:modified>
  <cp:category/>
  <cp:version/>
  <cp:contentType/>
  <cp:contentStatus/>
</cp:coreProperties>
</file>