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9170" windowHeight="2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<sst xmlns="http://schemas.openxmlformats.org/spreadsheetml/2006/main" count="172" uniqueCount="103">
  <si>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</si>
  <si>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</si>
  <si>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</si>
  <si>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</si>
  <si>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</si>
  <si>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</si>
  <si>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</si>
  <si>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</si>
  <si>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</si>
  <si>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</si>
  <si>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</si>
  <si>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</si>
  <si>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</si>
  <si>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</si>
  <si>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</si>
  <si>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</si>
  <si>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</si>
  <si>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</si>
  <si>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</si>
  <si>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</si>
  <si>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</si>
  <si>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</si>
  <si>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</si>
  <si>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</si>
  <si>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</si>
  <si>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</si>
  <si>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</si>
  <si>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</si>
  <si>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</si>
  <si>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</si>
  <si>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</si>
  <si>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</si>
  <si>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</si>
  <si>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</si>
  <si>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</si>
  <si>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</si>
  <si>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</si>
  <si>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</si>
  <si>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</si>
  <si>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</si>
  <si>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</si>
  <si>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</si>
  <si>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</si>
  <si>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</si>
  <si>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</si>
  <si>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</si>
  <si>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</si>
  <si>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</si>
  <si>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</si>
  <si>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</si>
  <si>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</si>
  <si>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</si>
  <si>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</si>
  <si>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</si>
  <si>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</si>
  <si>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</si>
  <si>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</si>
  <si>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</si>
  <si>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</si>
  <si>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</si>
  <si>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</si>
  <si>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</si>
  <si>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</si>
  <si>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</si>
  <si>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</si>
  <si>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</si>
  <si>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</si>
  <si>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</si>
  <si>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</si>
  <si>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</si>
  <si>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</si>
  <si>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</si>
  <si>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</si>
  <si>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</si>
  <si>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</si>
  <si>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VI</t>
  </si>
  <si>
    <t>*Łączna liczba godzin praktyki pedagogicznej wynosi 180h</t>
  </si>
  <si>
    <t>PRZEDMIOTY KSZTAŁCENIA NAUCZYCIELSKIEGO</t>
  </si>
  <si>
    <t>Fonetyka z elementami fonologii</t>
  </si>
  <si>
    <t>Asystencka</t>
  </si>
  <si>
    <t>Nauczycielska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</si>
  <si>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</si>
  <si>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</si>
  <si>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</si>
  <si>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</si>
  <si>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Wybrane zagadnienia z nauki czytania i pisania</t>
  </si>
  <si>
    <t>II SPECJALNOŚĆ NAUCZYCIELSKA  - TERAPIA PEDAGOGICZNA</t>
  </si>
  <si>
    <t>Specjalność:Filologia angielska - nauczycielska</t>
  </si>
  <si>
    <t>Radę Instytutu</t>
  </si>
  <si>
    <t>F</t>
  </si>
  <si>
    <t>G</t>
  </si>
  <si>
    <t>PRZEDMIOTY FAKULTATYWNE</t>
  </si>
  <si>
    <t>II specjalność nauczycielska - terapia pedagogiczna</t>
  </si>
  <si>
    <t>Kierunek:  Filologia</t>
  </si>
  <si>
    <t>01.10.2010</t>
  </si>
  <si>
    <t>Przedmiot fakultatywny sem 3</t>
  </si>
  <si>
    <t>Przedmiot fakultatywny sem 4</t>
  </si>
  <si>
    <t>Przedmiot fakultatywny sem 5</t>
  </si>
  <si>
    <t>Przedmiot humanistyczny wybieralny</t>
  </si>
  <si>
    <t>asystencka II specjalność nauczycielska</t>
  </si>
  <si>
    <t>II specjalności</t>
  </si>
  <si>
    <t xml:space="preserve"> w dn. 17.06.2011</t>
  </si>
  <si>
    <t>obow.studentów rekrutowanych w r.akadem. 2010/2011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</si>
</sst>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2" borderId="22" xfId="0" applyFont="1" applyFill="1" applyBorder="1" applyAlignment="1">
      <alignment horizontal="center" textRotation="90"/>
    </xf>
    <xf numFmtId="0" fontId="6" fillId="2" borderId="2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2" borderId="33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2" fillId="2" borderId="35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58" xfId="0" applyFont="1" applyBorder="1" applyAlignment="1">
      <alignment horizontal="left"/>
    </xf>
    <xf numFmtId="0" fontId="11" fillId="0" borderId="5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left"/>
    </xf>
    <xf numFmtId="0" fontId="11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1" fillId="2" borderId="68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45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 textRotation="90"/>
    </xf>
    <xf numFmtId="0" fontId="11" fillId="2" borderId="71" xfId="0" applyFont="1" applyFill="1" applyBorder="1" applyAlignment="1">
      <alignment horizontal="center" textRotation="90"/>
    </xf>
    <xf numFmtId="0" fontId="11" fillId="2" borderId="72" xfId="0" applyFont="1" applyFill="1" applyBorder="1" applyAlignment="1">
      <alignment horizontal="center"/>
    </xf>
    <xf numFmtId="0" fontId="11" fillId="2" borderId="73" xfId="0" applyFont="1" applyFill="1" applyBorder="1" applyAlignment="1">
      <alignment horizontal="left"/>
    </xf>
    <xf numFmtId="0" fontId="12" fillId="2" borderId="74" xfId="0" applyFont="1" applyFill="1" applyBorder="1" applyAlignment="1">
      <alignment horizontal="center"/>
    </xf>
    <xf numFmtId="0" fontId="12" fillId="2" borderId="75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7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right"/>
    </xf>
    <xf numFmtId="0" fontId="11" fillId="0" borderId="78" xfId="0" applyFont="1" applyBorder="1" applyAlignment="1">
      <alignment horizontal="center"/>
    </xf>
    <xf numFmtId="0" fontId="11" fillId="0" borderId="78" xfId="0" applyFont="1" applyBorder="1" applyAlignment="1">
      <alignment/>
    </xf>
    <xf numFmtId="0" fontId="12" fillId="0" borderId="79" xfId="0" applyFont="1" applyFill="1" applyBorder="1" applyAlignment="1">
      <alignment horizontal="centerContinuous"/>
    </xf>
    <xf numFmtId="0" fontId="12" fillId="0" borderId="78" xfId="0" applyFont="1" applyFill="1" applyBorder="1" applyAlignment="1">
      <alignment horizontal="centerContinuous"/>
    </xf>
    <xf numFmtId="0" fontId="12" fillId="0" borderId="80" xfId="0" applyFont="1" applyFill="1" applyBorder="1" applyAlignment="1">
      <alignment horizontal="center"/>
    </xf>
    <xf numFmtId="0" fontId="12" fillId="0" borderId="79" xfId="0" applyFont="1" applyFill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79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Continuous" wrapText="1"/>
    </xf>
    <xf numFmtId="0" fontId="9" fillId="0" borderId="8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2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86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87" xfId="0" applyFont="1" applyBorder="1" applyAlignment="1">
      <alignment horizontal="centerContinuous"/>
    </xf>
    <xf numFmtId="0" fontId="9" fillId="0" borderId="69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91" xfId="0" applyFont="1" applyBorder="1" applyAlignment="1">
      <alignment horizontal="centerContinuous"/>
    </xf>
    <xf numFmtId="0" fontId="9" fillId="0" borderId="90" xfId="0" applyFont="1" applyBorder="1" applyAlignment="1">
      <alignment horizontal="centerContinuous"/>
    </xf>
    <xf numFmtId="0" fontId="9" fillId="0" borderId="92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82" xfId="0" applyFont="1" applyBorder="1" applyAlignment="1">
      <alignment horizontal="left"/>
    </xf>
    <xf numFmtId="0" fontId="9" fillId="0" borderId="89" xfId="0" applyFont="1" applyBorder="1" applyAlignment="1">
      <alignment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73" xfId="0" applyFont="1" applyBorder="1" applyAlignment="1">
      <alignment horizontal="left"/>
    </xf>
    <xf numFmtId="0" fontId="9" fillId="0" borderId="8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5" xfId="0" applyFont="1" applyBorder="1" applyAlignment="1">
      <alignment horizontal="left"/>
    </xf>
    <xf numFmtId="0" fontId="9" fillId="0" borderId="96" xfId="0" applyFont="1" applyBorder="1" applyAlignment="1">
      <alignment horizontal="left"/>
    </xf>
    <xf numFmtId="0" fontId="9" fillId="0" borderId="97" xfId="0" applyFont="1" applyBorder="1" applyAlignment="1">
      <alignment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7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9" fillId="0" borderId="100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8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7" fillId="0" borderId="0" xfId="0" applyFont="1" applyAlignment="1">
      <alignment/>
    </xf>
    <xf numFmtId="0" fontId="8" fillId="2" borderId="25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02" xfId="0" applyFont="1" applyBorder="1" applyAlignment="1">
      <alignment horizontal="center"/>
    </xf>
    <xf numFmtId="0" fontId="8" fillId="0" borderId="102" xfId="0" applyFont="1" applyFill="1" applyBorder="1" applyAlignment="1">
      <alignment horizontal="center"/>
    </xf>
    <xf numFmtId="0" fontId="8" fillId="0" borderId="103" xfId="0" applyFont="1" applyFill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2" borderId="104" xfId="0" applyFont="1" applyFill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2" borderId="106" xfId="0" applyFont="1" applyFill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8" fillId="2" borderId="102" xfId="0" applyFont="1" applyFill="1" applyBorder="1" applyAlignment="1">
      <alignment horizontal="center"/>
    </xf>
    <xf numFmtId="0" fontId="8" fillId="2" borderId="107" xfId="0" applyFont="1" applyFill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8" fillId="2" borderId="104" xfId="0" applyFont="1" applyFill="1" applyBorder="1" applyAlignment="1">
      <alignment horizontal="center"/>
    </xf>
    <xf numFmtId="0" fontId="8" fillId="2" borderId="109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2" fillId="2" borderId="11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2" fillId="2" borderId="112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8" fillId="2" borderId="116" xfId="0" applyFont="1" applyFill="1" applyBorder="1" applyAlignment="1">
      <alignment horizontal="center" vertical="center"/>
    </xf>
    <xf numFmtId="0" fontId="8" fillId="2" borderId="117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left" vertical="center"/>
    </xf>
    <xf numFmtId="0" fontId="12" fillId="2" borderId="116" xfId="0" applyFont="1" applyFill="1" applyBorder="1" applyAlignment="1">
      <alignment horizontal="center" vertical="center"/>
    </xf>
    <xf numFmtId="0" fontId="12" fillId="2" borderId="117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1" fillId="2" borderId="116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center" vertical="center"/>
    </xf>
    <xf numFmtId="0" fontId="12" fillId="2" borderId="11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left" vertical="center" wrapText="1"/>
    </xf>
    <xf numFmtId="0" fontId="8" fillId="4" borderId="105" xfId="0" applyFont="1" applyFill="1" applyBorder="1" applyAlignment="1">
      <alignment horizontal="center"/>
    </xf>
    <xf numFmtId="0" fontId="8" fillId="4" borderId="106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textRotation="90"/>
    </xf>
    <xf numFmtId="0" fontId="6" fillId="4" borderId="22" xfId="0" applyFont="1" applyFill="1" applyBorder="1" applyAlignment="1">
      <alignment horizontal="center" textRotation="90"/>
    </xf>
    <xf numFmtId="0" fontId="8" fillId="4" borderId="117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/>
    </xf>
    <xf numFmtId="0" fontId="8" fillId="4" borderId="75" xfId="0" applyFont="1" applyFill="1" applyBorder="1" applyAlignment="1">
      <alignment horizontal="center"/>
    </xf>
    <xf numFmtId="0" fontId="8" fillId="4" borderId="110" xfId="0" applyFont="1" applyFill="1" applyBorder="1" applyAlignment="1">
      <alignment horizontal="center"/>
    </xf>
    <xf numFmtId="0" fontId="8" fillId="4" borderId="10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02" xfId="0" applyFont="1" applyFill="1" applyBorder="1" applyAlignment="1">
      <alignment horizontal="center"/>
    </xf>
    <xf numFmtId="0" fontId="8" fillId="4" borderId="103" xfId="0" applyFont="1" applyFill="1" applyBorder="1" applyAlignment="1">
      <alignment horizontal="center"/>
    </xf>
    <xf numFmtId="0" fontId="8" fillId="4" borderId="109" xfId="0" applyFont="1" applyFill="1" applyBorder="1" applyAlignment="1">
      <alignment horizontal="center"/>
    </xf>
    <xf numFmtId="0" fontId="8" fillId="4" borderId="107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108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4" borderId="67" xfId="0" applyFont="1" applyFill="1" applyBorder="1" applyAlignment="1">
      <alignment horizontal="center"/>
    </xf>
    <xf numFmtId="0" fontId="12" fillId="4" borderId="117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75" xfId="0" applyFont="1" applyFill="1" applyBorder="1" applyAlignment="1">
      <alignment horizontal="center"/>
    </xf>
    <xf numFmtId="0" fontId="12" fillId="4" borderId="105" xfId="0" applyFont="1" applyFill="1" applyBorder="1" applyAlignment="1">
      <alignment horizontal="center"/>
    </xf>
    <xf numFmtId="0" fontId="12" fillId="4" borderId="119" xfId="0" applyFont="1" applyFill="1" applyBorder="1" applyAlignment="1">
      <alignment horizontal="center"/>
    </xf>
    <xf numFmtId="0" fontId="12" fillId="4" borderId="104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65" xfId="0" applyFont="1" applyFill="1" applyBorder="1" applyAlignment="1">
      <alignment horizontal="center"/>
    </xf>
    <xf numFmtId="0" fontId="12" fillId="4" borderId="66" xfId="0" applyFont="1" applyFill="1" applyBorder="1" applyAlignment="1">
      <alignment horizontal="center"/>
    </xf>
    <xf numFmtId="0" fontId="12" fillId="4" borderId="64" xfId="0" applyFont="1" applyFill="1" applyBorder="1" applyAlignment="1">
      <alignment horizontal="center"/>
    </xf>
    <xf numFmtId="0" fontId="12" fillId="4" borderId="67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center"/>
    </xf>
    <xf numFmtId="0" fontId="11" fillId="4" borderId="69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 textRotation="90"/>
    </xf>
    <xf numFmtId="0" fontId="11" fillId="4" borderId="30" xfId="0" applyFont="1" applyFill="1" applyBorder="1" applyAlignment="1">
      <alignment horizontal="center"/>
    </xf>
    <xf numFmtId="0" fontId="11" fillId="4" borderId="70" xfId="0" applyFont="1" applyFill="1" applyBorder="1" applyAlignment="1">
      <alignment horizontal="center" textRotation="90"/>
    </xf>
    <xf numFmtId="0" fontId="12" fillId="4" borderId="45" xfId="0" applyFont="1" applyFill="1" applyBorder="1" applyAlignment="1">
      <alignment horizontal="center"/>
    </xf>
    <xf numFmtId="0" fontId="12" fillId="4" borderId="101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0" fontId="12" fillId="4" borderId="120" xfId="0" applyFont="1" applyFill="1" applyBorder="1" applyAlignment="1">
      <alignment horizontal="center"/>
    </xf>
    <xf numFmtId="0" fontId="12" fillId="4" borderId="79" xfId="0" applyFont="1" applyFill="1" applyBorder="1" applyAlignment="1">
      <alignment horizontal="centerContinuous"/>
    </xf>
    <xf numFmtId="0" fontId="12" fillId="4" borderId="78" xfId="0" applyFont="1" applyFill="1" applyBorder="1" applyAlignment="1">
      <alignment horizontal="centerContinuous"/>
    </xf>
    <xf numFmtId="0" fontId="12" fillId="4" borderId="121" xfId="0" applyFont="1" applyFill="1" applyBorder="1" applyAlignment="1">
      <alignment horizontal="centerContinuous"/>
    </xf>
    <xf numFmtId="0" fontId="12" fillId="4" borderId="80" xfId="0" applyFont="1" applyFill="1" applyBorder="1" applyAlignment="1">
      <alignment horizontal="center"/>
    </xf>
    <xf numFmtId="0" fontId="12" fillId="4" borderId="79" xfId="0" applyFont="1" applyFill="1" applyBorder="1" applyAlignment="1">
      <alignment/>
    </xf>
    <xf numFmtId="0" fontId="12" fillId="4" borderId="81" xfId="0" applyFont="1" applyFill="1" applyBorder="1" applyAlignment="1">
      <alignment/>
    </xf>
    <xf numFmtId="0" fontId="8" fillId="2" borderId="122" xfId="0" applyFont="1" applyFill="1" applyBorder="1" applyAlignment="1">
      <alignment horizontal="center" textRotation="90"/>
    </xf>
    <xf numFmtId="0" fontId="8" fillId="2" borderId="111" xfId="0" applyFont="1" applyFill="1" applyBorder="1" applyAlignment="1">
      <alignment horizontal="center" textRotation="90"/>
    </xf>
    <xf numFmtId="0" fontId="8" fillId="2" borderId="123" xfId="0" applyFont="1" applyFill="1" applyBorder="1" applyAlignment="1">
      <alignment horizontal="center" textRotation="90"/>
    </xf>
    <xf numFmtId="0" fontId="9" fillId="0" borderId="1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11" fillId="0" borderId="128" xfId="0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80" xfId="0" applyFont="1" applyBorder="1" applyAlignment="1">
      <alignment/>
    </xf>
    <xf numFmtId="0" fontId="9" fillId="0" borderId="91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zoomScale="75" zoomScaleNormal="75" zoomScaleSheetLayoutView="75" workbookViewId="0" topLeftCell="A1">
      <selection activeCell="K2" sqref="K2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102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93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87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11" t="s">
        <v>92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358" t="s">
        <v>23</v>
      </c>
      <c r="D6" s="19"/>
      <c r="E6" s="20" t="s">
        <v>6</v>
      </c>
      <c r="F6" s="21"/>
      <c r="G6" s="21"/>
      <c r="H6" s="21"/>
      <c r="I6" s="2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3"/>
      <c r="W6" s="23"/>
      <c r="X6" s="23"/>
      <c r="Y6" s="23"/>
      <c r="Z6" s="23"/>
      <c r="AA6" s="23" t="s">
        <v>7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4"/>
    </row>
    <row r="7" spans="1:45" ht="24.75" customHeight="1">
      <c r="A7" s="25" t="s">
        <v>8</v>
      </c>
      <c r="B7" s="26" t="s">
        <v>9</v>
      </c>
      <c r="C7" s="359"/>
      <c r="D7" s="27" t="s">
        <v>10</v>
      </c>
      <c r="E7" s="28"/>
      <c r="F7" s="29"/>
      <c r="G7" s="30" t="s">
        <v>11</v>
      </c>
      <c r="H7" s="30"/>
      <c r="I7" s="31"/>
      <c r="J7" s="283"/>
      <c r="K7" s="283"/>
      <c r="L7" s="283" t="s">
        <v>12</v>
      </c>
      <c r="M7" s="283"/>
      <c r="N7" s="283"/>
      <c r="O7" s="284"/>
      <c r="P7" s="283"/>
      <c r="Q7" s="283"/>
      <c r="R7" s="283" t="s">
        <v>13</v>
      </c>
      <c r="S7" s="283"/>
      <c r="T7" s="283"/>
      <c r="U7" s="285"/>
      <c r="V7" s="32"/>
      <c r="W7" s="32"/>
      <c r="X7" s="32" t="s">
        <v>14</v>
      </c>
      <c r="Y7" s="32"/>
      <c r="Z7" s="32"/>
      <c r="AA7" s="33"/>
      <c r="AB7" s="32"/>
      <c r="AC7" s="32"/>
      <c r="AD7" s="32" t="s">
        <v>15</v>
      </c>
      <c r="AE7" s="32"/>
      <c r="AF7" s="32"/>
      <c r="AG7" s="34"/>
      <c r="AH7" s="32"/>
      <c r="AI7" s="32"/>
      <c r="AJ7" s="32" t="s">
        <v>16</v>
      </c>
      <c r="AK7" s="32"/>
      <c r="AL7" s="32"/>
      <c r="AM7" s="33"/>
      <c r="AN7" s="32"/>
      <c r="AO7" s="32"/>
      <c r="AP7" s="32" t="s">
        <v>17</v>
      </c>
      <c r="AQ7" s="32"/>
      <c r="AR7" s="32"/>
      <c r="AS7" s="35"/>
    </row>
    <row r="8" spans="1:46" ht="40.5" customHeight="1" thickBot="1">
      <c r="A8" s="36"/>
      <c r="B8" s="37"/>
      <c r="C8" s="360"/>
      <c r="D8" s="38"/>
      <c r="E8" s="39"/>
      <c r="F8" s="40" t="s">
        <v>18</v>
      </c>
      <c r="G8" s="41" t="s">
        <v>19</v>
      </c>
      <c r="H8" s="41" t="s">
        <v>20</v>
      </c>
      <c r="I8" s="42" t="s">
        <v>21</v>
      </c>
      <c r="J8" s="286" t="s">
        <v>18</v>
      </c>
      <c r="K8" s="287" t="s">
        <v>19</v>
      </c>
      <c r="L8" s="287" t="s">
        <v>20</v>
      </c>
      <c r="M8" s="288" t="s">
        <v>21</v>
      </c>
      <c r="N8" s="289" t="s">
        <v>22</v>
      </c>
      <c r="O8" s="290" t="s">
        <v>23</v>
      </c>
      <c r="P8" s="286" t="s">
        <v>18</v>
      </c>
      <c r="Q8" s="287" t="s">
        <v>19</v>
      </c>
      <c r="R8" s="287" t="s">
        <v>20</v>
      </c>
      <c r="S8" s="288" t="s">
        <v>21</v>
      </c>
      <c r="T8" s="289" t="s">
        <v>22</v>
      </c>
      <c r="U8" s="290" t="s">
        <v>23</v>
      </c>
      <c r="V8" s="43" t="s">
        <v>18</v>
      </c>
      <c r="W8" s="41" t="s">
        <v>19</v>
      </c>
      <c r="X8" s="41" t="s">
        <v>20</v>
      </c>
      <c r="Y8" s="42" t="s">
        <v>21</v>
      </c>
      <c r="Z8" s="44" t="s">
        <v>22</v>
      </c>
      <c r="AA8" s="45" t="s">
        <v>23</v>
      </c>
      <c r="AB8" s="43" t="s">
        <v>18</v>
      </c>
      <c r="AC8" s="41" t="s">
        <v>19</v>
      </c>
      <c r="AD8" s="41" t="s">
        <v>20</v>
      </c>
      <c r="AE8" s="42" t="s">
        <v>21</v>
      </c>
      <c r="AF8" s="44" t="s">
        <v>22</v>
      </c>
      <c r="AG8" s="45" t="s">
        <v>23</v>
      </c>
      <c r="AH8" s="43" t="s">
        <v>18</v>
      </c>
      <c r="AI8" s="41" t="s">
        <v>19</v>
      </c>
      <c r="AJ8" s="41" t="s">
        <v>20</v>
      </c>
      <c r="AK8" s="42" t="s">
        <v>21</v>
      </c>
      <c r="AL8" s="44" t="s">
        <v>22</v>
      </c>
      <c r="AM8" s="45" t="s">
        <v>23</v>
      </c>
      <c r="AN8" s="43" t="s">
        <v>18</v>
      </c>
      <c r="AO8" s="41" t="s">
        <v>19</v>
      </c>
      <c r="AP8" s="41" t="s">
        <v>20</v>
      </c>
      <c r="AQ8" s="42" t="s">
        <v>21</v>
      </c>
      <c r="AR8" s="44" t="s">
        <v>22</v>
      </c>
      <c r="AS8" s="46" t="s">
        <v>23</v>
      </c>
      <c r="AT8" s="47"/>
    </row>
    <row r="9" spans="1:45" s="264" customFormat="1" ht="27.75" customHeight="1" thickBot="1">
      <c r="A9" s="257" t="s">
        <v>24</v>
      </c>
      <c r="B9" s="258" t="s">
        <v>25</v>
      </c>
      <c r="C9" s="259">
        <f>SUM(C10:C13)</f>
        <v>8</v>
      </c>
      <c r="D9" s="260"/>
      <c r="E9" s="259">
        <f>SUM(E10:E13)</f>
        <v>150</v>
      </c>
      <c r="F9" s="261"/>
      <c r="G9" s="262"/>
      <c r="H9" s="262"/>
      <c r="I9" s="262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3"/>
    </row>
    <row r="10" spans="1:45" ht="27.75" customHeight="1">
      <c r="A10" s="48">
        <v>1</v>
      </c>
      <c r="B10" s="240" t="s">
        <v>98</v>
      </c>
      <c r="C10" s="242">
        <f>SUM(O10+U10+AA10+AG10+AM10+AS10)</f>
        <v>2</v>
      </c>
      <c r="D10" s="243">
        <v>0</v>
      </c>
      <c r="E10" s="84">
        <f>SUM(J10:M10,P10:S10,V10:Y10,AB10:AE10,AH10:AK10,AN10:AQ10,AT10:AW10,AY10:BB10)*15</f>
        <v>30</v>
      </c>
      <c r="F10" s="218">
        <f aca="true" t="shared" si="0" ref="F10:I13">SUM(J10,P10,V10,AB10,AH10,AN10,AT10,AY10)*15</f>
        <v>30</v>
      </c>
      <c r="G10" s="219">
        <f t="shared" si="0"/>
        <v>0</v>
      </c>
      <c r="H10" s="219">
        <f t="shared" si="0"/>
        <v>0</v>
      </c>
      <c r="I10" s="220">
        <f t="shared" si="0"/>
        <v>0</v>
      </c>
      <c r="J10" s="292">
        <v>2</v>
      </c>
      <c r="K10" s="292"/>
      <c r="L10" s="292"/>
      <c r="M10" s="293"/>
      <c r="N10" s="280"/>
      <c r="O10" s="281">
        <v>2</v>
      </c>
      <c r="P10" s="294"/>
      <c r="Q10" s="292"/>
      <c r="R10" s="292"/>
      <c r="S10" s="293"/>
      <c r="T10" s="280"/>
      <c r="U10" s="295"/>
      <c r="V10" s="239"/>
      <c r="W10" s="231"/>
      <c r="X10" s="231"/>
      <c r="Y10" s="232"/>
      <c r="Z10" s="233"/>
      <c r="AA10" s="235"/>
      <c r="AB10" s="239"/>
      <c r="AC10" s="231"/>
      <c r="AD10" s="231"/>
      <c r="AE10" s="232"/>
      <c r="AF10" s="233"/>
      <c r="AG10" s="236"/>
      <c r="AH10" s="239"/>
      <c r="AI10" s="231"/>
      <c r="AJ10" s="231"/>
      <c r="AK10" s="232"/>
      <c r="AL10" s="233"/>
      <c r="AM10" s="235"/>
      <c r="AN10" s="239"/>
      <c r="AO10" s="231"/>
      <c r="AP10" s="231"/>
      <c r="AQ10" s="232"/>
      <c r="AR10" s="233"/>
      <c r="AS10" s="236"/>
    </row>
    <row r="11" spans="1:45" ht="27.75" customHeight="1">
      <c r="A11" s="48">
        <v>2</v>
      </c>
      <c r="B11" s="240" t="s">
        <v>26</v>
      </c>
      <c r="C11" s="80">
        <f aca="true" t="shared" si="1" ref="C11:C54">SUM(O11+U11+AA11+AG11+AM11+AS11)</f>
        <v>2</v>
      </c>
      <c r="D11" s="243">
        <v>0</v>
      </c>
      <c r="E11" s="84">
        <f>SUM(J11:M11,P11:S11,V11:Y11,AB11:AE11,AH11:AK11,AN11:AQ11,AT11:AW11,AY11:BB11)*15</f>
        <v>30</v>
      </c>
      <c r="F11" s="73">
        <f t="shared" si="0"/>
        <v>0</v>
      </c>
      <c r="G11" s="74">
        <f t="shared" si="0"/>
        <v>0</v>
      </c>
      <c r="H11" s="74">
        <f t="shared" si="0"/>
        <v>30</v>
      </c>
      <c r="I11" s="75">
        <f t="shared" si="0"/>
        <v>0</v>
      </c>
      <c r="J11" s="296"/>
      <c r="K11" s="296"/>
      <c r="L11" s="296"/>
      <c r="M11" s="297"/>
      <c r="N11" s="298"/>
      <c r="O11" s="299"/>
      <c r="P11" s="300"/>
      <c r="Q11" s="296"/>
      <c r="R11" s="296">
        <v>2</v>
      </c>
      <c r="S11" s="297"/>
      <c r="T11" s="298"/>
      <c r="U11" s="301">
        <v>2</v>
      </c>
      <c r="V11" s="54"/>
      <c r="W11" s="50"/>
      <c r="X11" s="50"/>
      <c r="Y11" s="51"/>
      <c r="Z11" s="52"/>
      <c r="AA11" s="53"/>
      <c r="AB11" s="54"/>
      <c r="AC11" s="50"/>
      <c r="AD11" s="50"/>
      <c r="AE11" s="51"/>
      <c r="AF11" s="52"/>
      <c r="AG11" s="55"/>
      <c r="AH11" s="54"/>
      <c r="AI11" s="50"/>
      <c r="AJ11" s="50"/>
      <c r="AK11" s="51"/>
      <c r="AL11" s="52"/>
      <c r="AM11" s="53"/>
      <c r="AN11" s="54"/>
      <c r="AO11" s="50"/>
      <c r="AP11" s="50"/>
      <c r="AQ11" s="51"/>
      <c r="AR11" s="52"/>
      <c r="AS11" s="55"/>
    </row>
    <row r="12" spans="1:45" ht="27.75" customHeight="1">
      <c r="A12" s="48">
        <v>3</v>
      </c>
      <c r="B12" s="241" t="s">
        <v>27</v>
      </c>
      <c r="C12" s="244">
        <f t="shared" si="1"/>
        <v>2</v>
      </c>
      <c r="D12" s="245">
        <v>0</v>
      </c>
      <c r="E12" s="81">
        <f>SUM(J12:M12,P12:S12,V12:Y12,AB12:AE12,AH12:AK12,AN12:AQ12,AT12:AW12,AY12:BB12)*15</f>
        <v>30</v>
      </c>
      <c r="F12" s="73">
        <f t="shared" si="0"/>
        <v>0</v>
      </c>
      <c r="G12" s="74">
        <f t="shared" si="0"/>
        <v>30</v>
      </c>
      <c r="H12" s="74">
        <f t="shared" si="0"/>
        <v>0</v>
      </c>
      <c r="I12" s="75">
        <f t="shared" si="0"/>
        <v>0</v>
      </c>
      <c r="J12" s="297"/>
      <c r="K12" s="297">
        <v>2</v>
      </c>
      <c r="L12" s="297"/>
      <c r="M12" s="297"/>
      <c r="N12" s="298"/>
      <c r="O12" s="299">
        <v>2</v>
      </c>
      <c r="P12" s="297"/>
      <c r="Q12" s="297"/>
      <c r="R12" s="297"/>
      <c r="S12" s="297"/>
      <c r="T12" s="298"/>
      <c r="U12" s="301"/>
      <c r="V12" s="49"/>
      <c r="W12" s="49"/>
      <c r="X12" s="49"/>
      <c r="Y12" s="49"/>
      <c r="Z12" s="57"/>
      <c r="AA12" s="53"/>
      <c r="AB12" s="49"/>
      <c r="AC12" s="49"/>
      <c r="AD12" s="49"/>
      <c r="AE12" s="49"/>
      <c r="AF12" s="57"/>
      <c r="AG12" s="55"/>
      <c r="AH12" s="49"/>
      <c r="AI12" s="49"/>
      <c r="AJ12" s="49"/>
      <c r="AK12" s="49"/>
      <c r="AL12" s="57"/>
      <c r="AM12" s="53"/>
      <c r="AN12" s="49"/>
      <c r="AO12" s="49"/>
      <c r="AP12" s="49"/>
      <c r="AQ12" s="49"/>
      <c r="AR12" s="57"/>
      <c r="AS12" s="55"/>
    </row>
    <row r="13" spans="1:45" ht="27.75" customHeight="1" thickBot="1">
      <c r="A13" s="48">
        <v>4</v>
      </c>
      <c r="B13" s="241" t="s">
        <v>28</v>
      </c>
      <c r="C13" s="87">
        <f t="shared" si="1"/>
        <v>2</v>
      </c>
      <c r="D13" s="245">
        <v>0</v>
      </c>
      <c r="E13" s="81">
        <f>SUM(J13:M13,P13:S13,V13:Y13,AB13:AE13,AH13:AK13,AN13:AQ13,AT13:AW13,AY13:BB13)*15</f>
        <v>60</v>
      </c>
      <c r="F13" s="246">
        <f t="shared" si="0"/>
        <v>0</v>
      </c>
      <c r="G13" s="247">
        <f t="shared" si="0"/>
        <v>60</v>
      </c>
      <c r="H13" s="247">
        <f t="shared" si="0"/>
        <v>0</v>
      </c>
      <c r="I13" s="248">
        <f t="shared" si="0"/>
        <v>0</v>
      </c>
      <c r="J13" s="302"/>
      <c r="K13" s="302">
        <v>2</v>
      </c>
      <c r="L13" s="302"/>
      <c r="M13" s="302"/>
      <c r="N13" s="303"/>
      <c r="O13" s="304">
        <v>1</v>
      </c>
      <c r="P13" s="302"/>
      <c r="Q13" s="302">
        <v>2</v>
      </c>
      <c r="R13" s="302"/>
      <c r="S13" s="302"/>
      <c r="T13" s="303"/>
      <c r="U13" s="305">
        <v>1</v>
      </c>
      <c r="V13" s="214"/>
      <c r="W13" s="214"/>
      <c r="X13" s="214"/>
      <c r="Y13" s="214"/>
      <c r="Z13" s="217"/>
      <c r="AA13" s="237"/>
      <c r="AB13" s="214"/>
      <c r="AC13" s="214"/>
      <c r="AD13" s="214"/>
      <c r="AE13" s="214"/>
      <c r="AF13" s="217"/>
      <c r="AG13" s="227"/>
      <c r="AH13" s="214"/>
      <c r="AI13" s="214"/>
      <c r="AJ13" s="214"/>
      <c r="AK13" s="214"/>
      <c r="AL13" s="217"/>
      <c r="AM13" s="237"/>
      <c r="AN13" s="214"/>
      <c r="AO13" s="214"/>
      <c r="AP13" s="214"/>
      <c r="AQ13" s="214"/>
      <c r="AR13" s="217"/>
      <c r="AS13" s="227"/>
    </row>
    <row r="14" spans="1:45" s="264" customFormat="1" ht="27.75" customHeight="1" thickBot="1">
      <c r="A14" s="265" t="s">
        <v>29</v>
      </c>
      <c r="B14" s="266" t="s">
        <v>30</v>
      </c>
      <c r="C14" s="259">
        <f>SUM(C15:C17)</f>
        <v>47</v>
      </c>
      <c r="D14" s="267"/>
      <c r="E14" s="259">
        <f>SUM(E15:E17)</f>
        <v>810</v>
      </c>
      <c r="F14" s="261"/>
      <c r="G14" s="262"/>
      <c r="H14" s="262"/>
      <c r="I14" s="262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3"/>
    </row>
    <row r="15" spans="1:45" ht="27.75" customHeight="1">
      <c r="A15" s="249">
        <v>5</v>
      </c>
      <c r="B15" s="240" t="s">
        <v>31</v>
      </c>
      <c r="C15" s="242">
        <f t="shared" si="1"/>
        <v>5</v>
      </c>
      <c r="D15" s="243">
        <v>1</v>
      </c>
      <c r="E15" s="250">
        <f>SUM(J15:M15,P15:S15,V15:Y15,AB15:AE15,AH15:AK15,AN15:AQ15,AT15:AW15,AY15:BB15)*15</f>
        <v>120</v>
      </c>
      <c r="F15" s="218">
        <f>SUM(J15,P15,V15,AB15,AH15,)*15</f>
        <v>0</v>
      </c>
      <c r="G15" s="219">
        <f aca="true" t="shared" si="2" ref="G15:I16">SUM(K15,Q15,W15,AC15,AI15,AO15,AU15,AZ15)*15</f>
        <v>120</v>
      </c>
      <c r="H15" s="219">
        <f t="shared" si="2"/>
        <v>0</v>
      </c>
      <c r="I15" s="220">
        <f t="shared" si="2"/>
        <v>0</v>
      </c>
      <c r="J15" s="292"/>
      <c r="K15" s="292"/>
      <c r="L15" s="292"/>
      <c r="M15" s="293"/>
      <c r="N15" s="280"/>
      <c r="O15" s="281"/>
      <c r="P15" s="294"/>
      <c r="Q15" s="292"/>
      <c r="R15" s="292"/>
      <c r="S15" s="293"/>
      <c r="T15" s="280"/>
      <c r="U15" s="295"/>
      <c r="V15" s="239"/>
      <c r="W15" s="231">
        <v>2</v>
      </c>
      <c r="X15" s="231"/>
      <c r="Y15" s="232"/>
      <c r="Z15" s="233"/>
      <c r="AA15" s="235">
        <v>1</v>
      </c>
      <c r="AB15" s="239"/>
      <c r="AC15" s="231">
        <v>2</v>
      </c>
      <c r="AD15" s="231"/>
      <c r="AE15" s="232"/>
      <c r="AF15" s="233"/>
      <c r="AG15" s="236">
        <v>1</v>
      </c>
      <c r="AH15" s="239"/>
      <c r="AI15" s="231">
        <v>2</v>
      </c>
      <c r="AJ15" s="231"/>
      <c r="AK15" s="232"/>
      <c r="AL15" s="233"/>
      <c r="AM15" s="235">
        <v>1</v>
      </c>
      <c r="AN15" s="239"/>
      <c r="AO15" s="231">
        <v>2</v>
      </c>
      <c r="AP15" s="231"/>
      <c r="AQ15" s="232"/>
      <c r="AR15" s="233" t="s">
        <v>32</v>
      </c>
      <c r="AS15" s="236">
        <v>2</v>
      </c>
    </row>
    <row r="16" spans="1:45" ht="27.75" customHeight="1">
      <c r="A16" s="249">
        <v>6</v>
      </c>
      <c r="B16" s="69" t="s">
        <v>33</v>
      </c>
      <c r="C16" s="80">
        <f t="shared" si="1"/>
        <v>8</v>
      </c>
      <c r="D16" s="245">
        <v>0</v>
      </c>
      <c r="E16" s="81">
        <f>SUM(J16:M16,P16:S16,V16:Y16,AB16:AE16,AH16:AK16,AN16:AQ16,AT16:AW16,AY16:BB16)*15</f>
        <v>120</v>
      </c>
      <c r="F16" s="73">
        <f>SUM(J16,P16,V16,AB16,AH16,AN16,AT16,AY16)*15</f>
        <v>0</v>
      </c>
      <c r="G16" s="74">
        <f t="shared" si="2"/>
        <v>120</v>
      </c>
      <c r="H16" s="74">
        <f t="shared" si="2"/>
        <v>0</v>
      </c>
      <c r="I16" s="75">
        <f t="shared" si="2"/>
        <v>0</v>
      </c>
      <c r="J16" s="297"/>
      <c r="K16" s="297">
        <v>4</v>
      </c>
      <c r="L16" s="297"/>
      <c r="M16" s="297"/>
      <c r="N16" s="298"/>
      <c r="O16" s="299">
        <v>4</v>
      </c>
      <c r="P16" s="297"/>
      <c r="Q16" s="297">
        <v>2</v>
      </c>
      <c r="R16" s="297"/>
      <c r="S16" s="297"/>
      <c r="T16" s="298"/>
      <c r="U16" s="301">
        <v>2</v>
      </c>
      <c r="V16" s="49"/>
      <c r="W16" s="49">
        <v>2</v>
      </c>
      <c r="X16" s="49"/>
      <c r="Y16" s="49"/>
      <c r="Z16" s="57"/>
      <c r="AA16" s="53">
        <v>2</v>
      </c>
      <c r="AB16" s="49"/>
      <c r="AC16" s="49"/>
      <c r="AD16" s="49"/>
      <c r="AE16" s="49"/>
      <c r="AF16" s="57"/>
      <c r="AG16" s="55"/>
      <c r="AH16" s="49"/>
      <c r="AI16" s="49"/>
      <c r="AJ16" s="49"/>
      <c r="AK16" s="49"/>
      <c r="AL16" s="57"/>
      <c r="AM16" s="53"/>
      <c r="AN16" s="58"/>
      <c r="AO16" s="49"/>
      <c r="AP16" s="49"/>
      <c r="AQ16" s="49"/>
      <c r="AR16" s="57"/>
      <c r="AS16" s="55"/>
    </row>
    <row r="17" spans="1:45" ht="27.75" customHeight="1" thickBot="1">
      <c r="A17" s="249">
        <v>7</v>
      </c>
      <c r="B17" s="240" t="s">
        <v>34</v>
      </c>
      <c r="C17" s="80">
        <f t="shared" si="1"/>
        <v>34</v>
      </c>
      <c r="D17" s="245">
        <v>4</v>
      </c>
      <c r="E17" s="256">
        <f>$F17+$G17</f>
        <v>570</v>
      </c>
      <c r="F17" s="246">
        <f>SUM(J17,P17,V17,AB17,AH17,AN17,AT17,AY17)*15</f>
        <v>0</v>
      </c>
      <c r="G17" s="247">
        <f>SUM(K17,Q17,W17,AC17,AI17,AO17)*15</f>
        <v>570</v>
      </c>
      <c r="H17" s="247">
        <f>SUM(L17,R17,X17,AD17,AJ17,AP17,AV17,BA17)*15</f>
        <v>0</v>
      </c>
      <c r="I17" s="248">
        <f>SUM(M17,S17,Y17,AE17,AK17,AQ17,AW17,BB17)*15</f>
        <v>0</v>
      </c>
      <c r="J17" s="302"/>
      <c r="K17" s="302">
        <v>8</v>
      </c>
      <c r="L17" s="302"/>
      <c r="M17" s="302"/>
      <c r="N17" s="303" t="s">
        <v>32</v>
      </c>
      <c r="O17" s="304">
        <v>7</v>
      </c>
      <c r="P17" s="302"/>
      <c r="Q17" s="302">
        <v>8</v>
      </c>
      <c r="R17" s="302"/>
      <c r="S17" s="302"/>
      <c r="T17" s="303" t="s">
        <v>32</v>
      </c>
      <c r="U17" s="305">
        <v>7</v>
      </c>
      <c r="V17" s="214"/>
      <c r="W17" s="214">
        <v>6</v>
      </c>
      <c r="X17" s="214"/>
      <c r="Y17" s="214"/>
      <c r="Z17" s="217"/>
      <c r="AA17" s="237">
        <v>5</v>
      </c>
      <c r="AB17" s="214"/>
      <c r="AC17" s="214">
        <v>6</v>
      </c>
      <c r="AD17" s="214"/>
      <c r="AE17" s="214"/>
      <c r="AF17" s="217" t="s">
        <v>32</v>
      </c>
      <c r="AG17" s="227">
        <v>5</v>
      </c>
      <c r="AH17" s="215"/>
      <c r="AI17" s="215">
        <v>6</v>
      </c>
      <c r="AJ17" s="215"/>
      <c r="AK17" s="215"/>
      <c r="AL17" s="216" t="s">
        <v>32</v>
      </c>
      <c r="AM17" s="237">
        <v>6</v>
      </c>
      <c r="AN17" s="238"/>
      <c r="AO17" s="215">
        <v>4</v>
      </c>
      <c r="AP17" s="215"/>
      <c r="AQ17" s="215"/>
      <c r="AR17" s="216"/>
      <c r="AS17" s="227">
        <v>4</v>
      </c>
    </row>
    <row r="18" spans="1:45" s="264" customFormat="1" ht="27.75" customHeight="1" thickBot="1">
      <c r="A18" s="268" t="s">
        <v>35</v>
      </c>
      <c r="B18" s="269" t="s">
        <v>36</v>
      </c>
      <c r="C18" s="259">
        <f>SUM(C19:C34)</f>
        <v>61</v>
      </c>
      <c r="D18" s="270"/>
      <c r="E18" s="259">
        <f>SUM(E19:E34)</f>
        <v>675</v>
      </c>
      <c r="F18" s="261"/>
      <c r="G18" s="262"/>
      <c r="H18" s="262"/>
      <c r="I18" s="262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3"/>
    </row>
    <row r="19" spans="1:45" ht="27.75" customHeight="1">
      <c r="A19" s="112">
        <v>8</v>
      </c>
      <c r="B19" s="241" t="s">
        <v>37</v>
      </c>
      <c r="C19" s="242">
        <f t="shared" si="1"/>
        <v>8</v>
      </c>
      <c r="D19" s="245">
        <v>1</v>
      </c>
      <c r="E19" s="72">
        <f>$F19+$G19</f>
        <v>90</v>
      </c>
      <c r="F19" s="218">
        <f aca="true" t="shared" si="3" ref="F19:F34">SUM(J19,P19,V19,AB19,AH19,AN19,AT19,AY19)*15</f>
        <v>30</v>
      </c>
      <c r="G19" s="219">
        <f>SUM(K19,Q19,W19,AC19,AI19,AO19)*15</f>
        <v>60</v>
      </c>
      <c r="H19" s="219">
        <f aca="true" t="shared" si="4" ref="H19:H34">SUM(L19,R19,X19,AD19,AJ19,AP19,AV19,BA19)*15</f>
        <v>0</v>
      </c>
      <c r="I19" s="220">
        <f aca="true" t="shared" si="5" ref="I19:I34">SUM(M19,S19,Y19,AE19,AK19,AQ19,AW19,BB19)*15</f>
        <v>0</v>
      </c>
      <c r="J19" s="293"/>
      <c r="K19" s="293"/>
      <c r="L19" s="293"/>
      <c r="M19" s="293"/>
      <c r="N19" s="280"/>
      <c r="O19" s="281"/>
      <c r="P19" s="293"/>
      <c r="Q19" s="293"/>
      <c r="R19" s="293"/>
      <c r="S19" s="293"/>
      <c r="T19" s="280"/>
      <c r="U19" s="295"/>
      <c r="V19" s="230">
        <v>1</v>
      </c>
      <c r="W19" s="230">
        <v>2</v>
      </c>
      <c r="X19" s="230"/>
      <c r="Y19" s="230"/>
      <c r="Z19" s="234"/>
      <c r="AA19" s="235">
        <v>3</v>
      </c>
      <c r="AB19" s="230">
        <v>1</v>
      </c>
      <c r="AC19" s="230">
        <v>2</v>
      </c>
      <c r="AD19" s="230"/>
      <c r="AE19" s="230"/>
      <c r="AF19" s="234" t="s">
        <v>32</v>
      </c>
      <c r="AG19" s="236">
        <v>5</v>
      </c>
      <c r="AH19" s="232"/>
      <c r="AI19" s="232"/>
      <c r="AJ19" s="232"/>
      <c r="AK19" s="232"/>
      <c r="AL19" s="233"/>
      <c r="AM19" s="235"/>
      <c r="AN19" s="230"/>
      <c r="AO19" s="230"/>
      <c r="AP19" s="230"/>
      <c r="AQ19" s="230"/>
      <c r="AR19" s="234"/>
      <c r="AS19" s="236"/>
    </row>
    <row r="20" spans="1:45" ht="27.75" customHeight="1">
      <c r="A20" s="112">
        <v>9</v>
      </c>
      <c r="B20" s="241" t="s">
        <v>38</v>
      </c>
      <c r="C20" s="244">
        <f t="shared" si="1"/>
        <v>6</v>
      </c>
      <c r="D20" s="245">
        <v>1</v>
      </c>
      <c r="E20" s="81">
        <f aca="true" t="shared" si="6" ref="E20:E31">$F20+$G20</f>
        <v>90</v>
      </c>
      <c r="F20" s="73">
        <f t="shared" si="3"/>
        <v>30</v>
      </c>
      <c r="G20" s="74">
        <f aca="true" t="shared" si="7" ref="G20:G31">SUM(K20,Q20,W20,AC20,AI20,AO20)*15</f>
        <v>60</v>
      </c>
      <c r="H20" s="74">
        <f t="shared" si="4"/>
        <v>0</v>
      </c>
      <c r="I20" s="75">
        <f t="shared" si="5"/>
        <v>0</v>
      </c>
      <c r="J20" s="297"/>
      <c r="K20" s="297"/>
      <c r="L20" s="297"/>
      <c r="M20" s="297"/>
      <c r="N20" s="298"/>
      <c r="O20" s="299"/>
      <c r="P20" s="297"/>
      <c r="Q20" s="297"/>
      <c r="R20" s="297"/>
      <c r="S20" s="297"/>
      <c r="T20" s="298"/>
      <c r="U20" s="301"/>
      <c r="V20" s="49"/>
      <c r="W20" s="49"/>
      <c r="X20" s="49"/>
      <c r="Y20" s="49"/>
      <c r="Z20" s="57"/>
      <c r="AA20" s="53"/>
      <c r="AB20" s="49"/>
      <c r="AC20" s="49"/>
      <c r="AD20" s="49"/>
      <c r="AE20" s="49"/>
      <c r="AF20" s="57"/>
      <c r="AG20" s="55"/>
      <c r="AH20" s="51">
        <v>1</v>
      </c>
      <c r="AI20" s="51">
        <v>2</v>
      </c>
      <c r="AJ20" s="51"/>
      <c r="AK20" s="51"/>
      <c r="AL20" s="52"/>
      <c r="AM20" s="53">
        <v>3</v>
      </c>
      <c r="AN20" s="51">
        <v>1</v>
      </c>
      <c r="AO20" s="51">
        <v>2</v>
      </c>
      <c r="AP20" s="51"/>
      <c r="AQ20" s="51"/>
      <c r="AR20" s="52" t="s">
        <v>32</v>
      </c>
      <c r="AS20" s="55">
        <v>3</v>
      </c>
    </row>
    <row r="21" spans="1:45" ht="27.75" customHeight="1">
      <c r="A21" s="112">
        <v>10</v>
      </c>
      <c r="B21" s="241" t="s">
        <v>39</v>
      </c>
      <c r="C21" s="244">
        <f t="shared" si="1"/>
        <v>2</v>
      </c>
      <c r="D21" s="245">
        <v>0</v>
      </c>
      <c r="E21" s="81">
        <f>$F21+$G21</f>
        <v>30</v>
      </c>
      <c r="F21" s="73">
        <f t="shared" si="3"/>
        <v>0</v>
      </c>
      <c r="G21" s="74">
        <f>SUM(K21,Q21,W21,AC21,AI21,AO21)*15</f>
        <v>30</v>
      </c>
      <c r="H21" s="74">
        <f t="shared" si="4"/>
        <v>0</v>
      </c>
      <c r="I21" s="75">
        <f t="shared" si="5"/>
        <v>0</v>
      </c>
      <c r="J21" s="297"/>
      <c r="K21" s="297"/>
      <c r="L21" s="297"/>
      <c r="M21" s="297"/>
      <c r="N21" s="298"/>
      <c r="O21" s="299"/>
      <c r="P21" s="297"/>
      <c r="Q21" s="297"/>
      <c r="R21" s="297"/>
      <c r="S21" s="297"/>
      <c r="T21" s="298"/>
      <c r="U21" s="301"/>
      <c r="V21" s="49"/>
      <c r="W21" s="49">
        <v>1</v>
      </c>
      <c r="X21" s="49"/>
      <c r="Y21" s="49"/>
      <c r="Z21" s="57"/>
      <c r="AA21" s="53">
        <v>1</v>
      </c>
      <c r="AB21" s="49"/>
      <c r="AC21" s="49">
        <v>1</v>
      </c>
      <c r="AD21" s="49"/>
      <c r="AE21" s="49"/>
      <c r="AF21" s="57"/>
      <c r="AG21" s="55">
        <v>1</v>
      </c>
      <c r="AH21" s="49"/>
      <c r="AI21" s="49"/>
      <c r="AJ21" s="49"/>
      <c r="AK21" s="49"/>
      <c r="AL21" s="57"/>
      <c r="AM21" s="53"/>
      <c r="AN21" s="49"/>
      <c r="AO21" s="49"/>
      <c r="AP21" s="49"/>
      <c r="AQ21" s="49"/>
      <c r="AR21" s="57"/>
      <c r="AS21" s="55"/>
    </row>
    <row r="22" spans="1:45" ht="27.75" customHeight="1">
      <c r="A22" s="112">
        <v>11</v>
      </c>
      <c r="B22" s="241" t="s">
        <v>40</v>
      </c>
      <c r="C22" s="244">
        <f t="shared" si="1"/>
        <v>3</v>
      </c>
      <c r="D22" s="245">
        <v>1</v>
      </c>
      <c r="E22" s="81">
        <f>$F22+$G22</f>
        <v>30</v>
      </c>
      <c r="F22" s="73">
        <f t="shared" si="3"/>
        <v>30</v>
      </c>
      <c r="G22" s="74">
        <f>SUM(K22,Q22,W22,AC22,AI22,AO22)*15</f>
        <v>0</v>
      </c>
      <c r="H22" s="74">
        <f t="shared" si="4"/>
        <v>0</v>
      </c>
      <c r="I22" s="75">
        <f t="shared" si="5"/>
        <v>0</v>
      </c>
      <c r="J22" s="297"/>
      <c r="K22" s="297"/>
      <c r="L22" s="297"/>
      <c r="M22" s="297"/>
      <c r="N22" s="298"/>
      <c r="O22" s="299"/>
      <c r="P22" s="297">
        <v>2</v>
      </c>
      <c r="Q22" s="297"/>
      <c r="R22" s="297"/>
      <c r="S22" s="297"/>
      <c r="T22" s="298" t="s">
        <v>32</v>
      </c>
      <c r="U22" s="301">
        <v>3</v>
      </c>
      <c r="V22" s="49"/>
      <c r="W22" s="49"/>
      <c r="X22" s="49"/>
      <c r="Y22" s="49"/>
      <c r="Z22" s="57"/>
      <c r="AA22" s="53"/>
      <c r="AB22" s="60"/>
      <c r="AC22" s="60"/>
      <c r="AD22" s="49"/>
      <c r="AE22" s="49"/>
      <c r="AF22" s="57"/>
      <c r="AG22" s="55"/>
      <c r="AH22" s="51"/>
      <c r="AI22" s="51"/>
      <c r="AJ22" s="51"/>
      <c r="AK22" s="51"/>
      <c r="AL22" s="52"/>
      <c r="AM22" s="53"/>
      <c r="AN22" s="51"/>
      <c r="AO22" s="51"/>
      <c r="AP22" s="51"/>
      <c r="AQ22" s="51"/>
      <c r="AR22" s="52"/>
      <c r="AS22" s="55"/>
    </row>
    <row r="23" spans="1:45" ht="27.75" customHeight="1">
      <c r="A23" s="112">
        <v>12</v>
      </c>
      <c r="B23" s="241" t="s">
        <v>41</v>
      </c>
      <c r="C23" s="244">
        <f t="shared" si="1"/>
        <v>2</v>
      </c>
      <c r="D23" s="245">
        <v>1</v>
      </c>
      <c r="E23" s="81">
        <f>$F23+$G23</f>
        <v>30</v>
      </c>
      <c r="F23" s="73">
        <f t="shared" si="3"/>
        <v>30</v>
      </c>
      <c r="G23" s="74">
        <f>SUM(K23,Q23,W23,AC23,AI23,AO23)*15</f>
        <v>0</v>
      </c>
      <c r="H23" s="74">
        <f t="shared" si="4"/>
        <v>0</v>
      </c>
      <c r="I23" s="75">
        <f t="shared" si="5"/>
        <v>0</v>
      </c>
      <c r="J23" s="297"/>
      <c r="K23" s="297"/>
      <c r="L23" s="297"/>
      <c r="M23" s="297"/>
      <c r="N23" s="298"/>
      <c r="O23" s="299"/>
      <c r="P23" s="297"/>
      <c r="Q23" s="297"/>
      <c r="R23" s="297"/>
      <c r="S23" s="297"/>
      <c r="T23" s="298"/>
      <c r="U23" s="301"/>
      <c r="V23" s="49"/>
      <c r="W23" s="60"/>
      <c r="X23" s="49"/>
      <c r="Y23" s="49"/>
      <c r="Z23" s="57"/>
      <c r="AA23" s="53"/>
      <c r="AB23" s="49"/>
      <c r="AC23" s="49"/>
      <c r="AD23" s="49"/>
      <c r="AE23" s="49"/>
      <c r="AF23" s="57"/>
      <c r="AG23" s="55"/>
      <c r="AH23" s="51"/>
      <c r="AI23" s="51"/>
      <c r="AJ23" s="51"/>
      <c r="AK23" s="51"/>
      <c r="AL23" s="52"/>
      <c r="AM23" s="53"/>
      <c r="AN23" s="51">
        <v>2</v>
      </c>
      <c r="AO23" s="51"/>
      <c r="AP23" s="51"/>
      <c r="AQ23" s="51"/>
      <c r="AR23" s="52" t="s">
        <v>32</v>
      </c>
      <c r="AS23" s="55">
        <v>2</v>
      </c>
    </row>
    <row r="24" spans="1:45" ht="27.75" customHeight="1">
      <c r="A24" s="112">
        <v>13</v>
      </c>
      <c r="B24" s="241" t="s">
        <v>42</v>
      </c>
      <c r="C24" s="244">
        <f t="shared" si="1"/>
        <v>3</v>
      </c>
      <c r="D24" s="245">
        <v>1</v>
      </c>
      <c r="E24" s="81">
        <f>$F24+$G24</f>
        <v>30</v>
      </c>
      <c r="F24" s="73">
        <f t="shared" si="3"/>
        <v>30</v>
      </c>
      <c r="G24" s="74">
        <f>SUM(K24,Q24,W24,AC24,AI24,AO24)*15</f>
        <v>0</v>
      </c>
      <c r="H24" s="74">
        <f t="shared" si="4"/>
        <v>0</v>
      </c>
      <c r="I24" s="75">
        <f t="shared" si="5"/>
        <v>0</v>
      </c>
      <c r="J24" s="297">
        <v>2</v>
      </c>
      <c r="K24" s="297"/>
      <c r="L24" s="297"/>
      <c r="M24" s="297"/>
      <c r="N24" s="298" t="s">
        <v>32</v>
      </c>
      <c r="O24" s="299">
        <v>3</v>
      </c>
      <c r="P24" s="306"/>
      <c r="Q24" s="297"/>
      <c r="R24" s="297"/>
      <c r="S24" s="297"/>
      <c r="T24" s="298"/>
      <c r="U24" s="301"/>
      <c r="V24" s="49"/>
      <c r="W24" s="49"/>
      <c r="X24" s="49"/>
      <c r="Y24" s="49"/>
      <c r="Z24" s="57"/>
      <c r="AA24" s="53"/>
      <c r="AB24" s="49"/>
      <c r="AC24" s="49"/>
      <c r="AD24" s="49"/>
      <c r="AE24" s="49"/>
      <c r="AF24" s="57"/>
      <c r="AG24" s="55"/>
      <c r="AH24" s="49"/>
      <c r="AI24" s="49"/>
      <c r="AJ24" s="49"/>
      <c r="AK24" s="49"/>
      <c r="AL24" s="57"/>
      <c r="AM24" s="53"/>
      <c r="AN24" s="51"/>
      <c r="AO24" s="51"/>
      <c r="AP24" s="51"/>
      <c r="AQ24" s="51"/>
      <c r="AR24" s="52"/>
      <c r="AS24" s="55"/>
    </row>
    <row r="25" spans="1:45" ht="27.75" customHeight="1">
      <c r="A25" s="112">
        <v>14</v>
      </c>
      <c r="B25" s="241" t="s">
        <v>43</v>
      </c>
      <c r="C25" s="244">
        <f t="shared" si="1"/>
        <v>2</v>
      </c>
      <c r="D25" s="245">
        <v>1</v>
      </c>
      <c r="E25" s="81">
        <f>$F25+$G25</f>
        <v>30</v>
      </c>
      <c r="F25" s="73">
        <f t="shared" si="3"/>
        <v>30</v>
      </c>
      <c r="G25" s="74">
        <f>SUM(K25,Q25,W25,AC25,AI25,AO25)*15</f>
        <v>0</v>
      </c>
      <c r="H25" s="74">
        <f t="shared" si="4"/>
        <v>0</v>
      </c>
      <c r="I25" s="75">
        <f t="shared" si="5"/>
        <v>0</v>
      </c>
      <c r="J25" s="297"/>
      <c r="K25" s="297"/>
      <c r="L25" s="297"/>
      <c r="M25" s="297"/>
      <c r="N25" s="298"/>
      <c r="O25" s="299"/>
      <c r="P25" s="297"/>
      <c r="Q25" s="297"/>
      <c r="R25" s="297"/>
      <c r="S25" s="297"/>
      <c r="T25" s="298"/>
      <c r="U25" s="301"/>
      <c r="V25" s="49"/>
      <c r="W25" s="49"/>
      <c r="X25" s="49"/>
      <c r="Y25" s="49"/>
      <c r="Z25" s="57"/>
      <c r="AA25" s="55"/>
      <c r="AB25" s="49"/>
      <c r="AC25" s="49"/>
      <c r="AD25" s="49"/>
      <c r="AE25" s="49"/>
      <c r="AF25" s="57"/>
      <c r="AG25" s="55"/>
      <c r="AH25" s="49">
        <v>2</v>
      </c>
      <c r="AI25" s="49"/>
      <c r="AJ25" s="49"/>
      <c r="AK25" s="49"/>
      <c r="AL25" s="57" t="s">
        <v>32</v>
      </c>
      <c r="AM25" s="53">
        <v>2</v>
      </c>
      <c r="AN25" s="51"/>
      <c r="AO25" s="51"/>
      <c r="AP25" s="51"/>
      <c r="AQ25" s="51"/>
      <c r="AR25" s="52"/>
      <c r="AS25" s="55"/>
    </row>
    <row r="26" spans="1:45" ht="27.75" customHeight="1">
      <c r="A26" s="112">
        <v>15</v>
      </c>
      <c r="B26" s="241" t="s">
        <v>78</v>
      </c>
      <c r="C26" s="244">
        <f t="shared" si="1"/>
        <v>6</v>
      </c>
      <c r="D26" s="245">
        <v>0</v>
      </c>
      <c r="E26" s="81">
        <f>$F26+$G26+$H26</f>
        <v>90</v>
      </c>
      <c r="F26" s="73">
        <f t="shared" si="3"/>
        <v>0</v>
      </c>
      <c r="G26" s="74">
        <f t="shared" si="7"/>
        <v>90</v>
      </c>
      <c r="H26" s="74">
        <f t="shared" si="4"/>
        <v>0</v>
      </c>
      <c r="I26" s="75">
        <f t="shared" si="5"/>
        <v>0</v>
      </c>
      <c r="J26" s="297"/>
      <c r="K26" s="297">
        <v>4</v>
      </c>
      <c r="L26" s="297"/>
      <c r="M26" s="297"/>
      <c r="N26" s="298"/>
      <c r="O26" s="299">
        <v>4</v>
      </c>
      <c r="P26" s="297"/>
      <c r="Q26" s="297">
        <v>2</v>
      </c>
      <c r="R26" s="297"/>
      <c r="S26" s="297"/>
      <c r="T26" s="298"/>
      <c r="U26" s="301">
        <v>2</v>
      </c>
      <c r="V26" s="49"/>
      <c r="W26" s="49"/>
      <c r="X26" s="49"/>
      <c r="Y26" s="49"/>
      <c r="Z26" s="57"/>
      <c r="AA26" s="53"/>
      <c r="AB26" s="49"/>
      <c r="AC26" s="49"/>
      <c r="AD26" s="49"/>
      <c r="AE26" s="49"/>
      <c r="AF26" s="57"/>
      <c r="AG26" s="55"/>
      <c r="AH26" s="51"/>
      <c r="AI26" s="51"/>
      <c r="AJ26" s="51"/>
      <c r="AK26" s="51"/>
      <c r="AL26" s="52"/>
      <c r="AM26" s="53"/>
      <c r="AN26" s="51"/>
      <c r="AO26" s="51"/>
      <c r="AP26" s="51"/>
      <c r="AQ26" s="51"/>
      <c r="AR26" s="52"/>
      <c r="AS26" s="55"/>
    </row>
    <row r="27" spans="1:45" ht="27.75" customHeight="1">
      <c r="A27" s="112">
        <v>16</v>
      </c>
      <c r="B27" s="241" t="s">
        <v>44</v>
      </c>
      <c r="C27" s="244">
        <f t="shared" si="1"/>
        <v>7</v>
      </c>
      <c r="D27" s="245">
        <v>1</v>
      </c>
      <c r="E27" s="81">
        <f t="shared" si="6"/>
        <v>90</v>
      </c>
      <c r="F27" s="73">
        <f t="shared" si="3"/>
        <v>90</v>
      </c>
      <c r="G27" s="74">
        <f t="shared" si="7"/>
        <v>0</v>
      </c>
      <c r="H27" s="74">
        <f t="shared" si="4"/>
        <v>0</v>
      </c>
      <c r="I27" s="75">
        <f t="shared" si="5"/>
        <v>0</v>
      </c>
      <c r="J27" s="297">
        <v>2</v>
      </c>
      <c r="K27" s="297"/>
      <c r="L27" s="297"/>
      <c r="M27" s="297"/>
      <c r="N27" s="298"/>
      <c r="O27" s="299">
        <v>2</v>
      </c>
      <c r="P27" s="297">
        <v>2</v>
      </c>
      <c r="Q27" s="297"/>
      <c r="R27" s="297"/>
      <c r="S27" s="297"/>
      <c r="T27" s="298"/>
      <c r="U27" s="301">
        <v>2</v>
      </c>
      <c r="V27" s="49">
        <v>2</v>
      </c>
      <c r="W27" s="49"/>
      <c r="X27" s="49"/>
      <c r="Y27" s="49"/>
      <c r="Z27" s="57" t="s">
        <v>32</v>
      </c>
      <c r="AA27" s="53">
        <v>3</v>
      </c>
      <c r="AB27" s="49"/>
      <c r="AC27" s="49"/>
      <c r="AD27" s="49"/>
      <c r="AE27" s="49"/>
      <c r="AF27" s="57"/>
      <c r="AG27" s="55"/>
      <c r="AH27" s="51"/>
      <c r="AI27" s="51"/>
      <c r="AJ27" s="51"/>
      <c r="AK27" s="51"/>
      <c r="AL27" s="52"/>
      <c r="AM27" s="53"/>
      <c r="AN27" s="51"/>
      <c r="AO27" s="51"/>
      <c r="AP27" s="51"/>
      <c r="AQ27" s="51"/>
      <c r="AR27" s="52"/>
      <c r="AS27" s="55"/>
    </row>
    <row r="28" spans="1:45" ht="27.75" customHeight="1">
      <c r="A28" s="112">
        <v>17</v>
      </c>
      <c r="B28" s="241" t="s">
        <v>45</v>
      </c>
      <c r="C28" s="244">
        <f t="shared" si="1"/>
        <v>2</v>
      </c>
      <c r="D28" s="245">
        <v>0</v>
      </c>
      <c r="E28" s="81">
        <f t="shared" si="6"/>
        <v>30</v>
      </c>
      <c r="F28" s="73">
        <f t="shared" si="3"/>
        <v>0</v>
      </c>
      <c r="G28" s="74">
        <f t="shared" si="7"/>
        <v>30</v>
      </c>
      <c r="H28" s="74">
        <f t="shared" si="4"/>
        <v>0</v>
      </c>
      <c r="I28" s="75">
        <f t="shared" si="5"/>
        <v>0</v>
      </c>
      <c r="J28" s="297"/>
      <c r="K28" s="297"/>
      <c r="L28" s="297"/>
      <c r="M28" s="297"/>
      <c r="N28" s="298"/>
      <c r="O28" s="299"/>
      <c r="P28" s="297"/>
      <c r="Q28" s="297">
        <v>2</v>
      </c>
      <c r="R28" s="297"/>
      <c r="S28" s="297"/>
      <c r="T28" s="298"/>
      <c r="U28" s="301">
        <v>2</v>
      </c>
      <c r="V28" s="49"/>
      <c r="W28" s="49"/>
      <c r="X28" s="49"/>
      <c r="Y28" s="49"/>
      <c r="Z28" s="57"/>
      <c r="AA28" s="53"/>
      <c r="AB28" s="49"/>
      <c r="AC28" s="49"/>
      <c r="AD28" s="49"/>
      <c r="AE28" s="49"/>
      <c r="AF28" s="57"/>
      <c r="AG28" s="55"/>
      <c r="AH28" s="51"/>
      <c r="AI28" s="51"/>
      <c r="AJ28" s="51"/>
      <c r="AK28" s="51"/>
      <c r="AL28" s="52"/>
      <c r="AM28" s="53"/>
      <c r="AN28" s="51"/>
      <c r="AO28" s="51"/>
      <c r="AP28" s="51"/>
      <c r="AQ28" s="51"/>
      <c r="AR28" s="52"/>
      <c r="AS28" s="55"/>
    </row>
    <row r="29" spans="1:45" ht="27.75" customHeight="1">
      <c r="A29" s="112">
        <v>18</v>
      </c>
      <c r="B29" s="241" t="s">
        <v>46</v>
      </c>
      <c r="C29" s="244">
        <f t="shared" si="1"/>
        <v>2</v>
      </c>
      <c r="D29" s="245">
        <v>1</v>
      </c>
      <c r="E29" s="81">
        <f t="shared" si="6"/>
        <v>15</v>
      </c>
      <c r="F29" s="73">
        <f t="shared" si="3"/>
        <v>15</v>
      </c>
      <c r="G29" s="74">
        <f t="shared" si="7"/>
        <v>0</v>
      </c>
      <c r="H29" s="74">
        <f t="shared" si="4"/>
        <v>0</v>
      </c>
      <c r="I29" s="75">
        <f t="shared" si="5"/>
        <v>0</v>
      </c>
      <c r="J29" s="297"/>
      <c r="K29" s="297"/>
      <c r="L29" s="297"/>
      <c r="M29" s="297"/>
      <c r="N29" s="298"/>
      <c r="O29" s="299"/>
      <c r="P29" s="297"/>
      <c r="Q29" s="297"/>
      <c r="R29" s="297"/>
      <c r="S29" s="297"/>
      <c r="T29" s="298"/>
      <c r="U29" s="301"/>
      <c r="V29" s="49"/>
      <c r="W29" s="49"/>
      <c r="X29" s="49"/>
      <c r="Y29" s="49"/>
      <c r="Z29" s="57"/>
      <c r="AA29" s="53"/>
      <c r="AB29" s="49"/>
      <c r="AC29" s="49"/>
      <c r="AD29" s="49"/>
      <c r="AE29" s="49"/>
      <c r="AF29" s="57"/>
      <c r="AG29" s="55"/>
      <c r="AH29" s="49">
        <v>1</v>
      </c>
      <c r="AI29" s="49"/>
      <c r="AJ29" s="49"/>
      <c r="AK29" s="49"/>
      <c r="AL29" s="57" t="s">
        <v>32</v>
      </c>
      <c r="AM29" s="55">
        <v>2</v>
      </c>
      <c r="AN29" s="49"/>
      <c r="AO29" s="49"/>
      <c r="AP29" s="49"/>
      <c r="AQ29" s="49"/>
      <c r="AR29" s="57"/>
      <c r="AS29" s="55"/>
    </row>
    <row r="30" spans="1:45" ht="27.75" customHeight="1">
      <c r="A30" s="112">
        <v>19</v>
      </c>
      <c r="B30" s="241" t="s">
        <v>47</v>
      </c>
      <c r="C30" s="244">
        <f t="shared" si="1"/>
        <v>2</v>
      </c>
      <c r="D30" s="245">
        <v>0</v>
      </c>
      <c r="E30" s="81">
        <f t="shared" si="6"/>
        <v>30</v>
      </c>
      <c r="F30" s="73">
        <f t="shared" si="3"/>
        <v>0</v>
      </c>
      <c r="G30" s="74">
        <f t="shared" si="7"/>
        <v>30</v>
      </c>
      <c r="H30" s="74">
        <f t="shared" si="4"/>
        <v>0</v>
      </c>
      <c r="I30" s="75">
        <f t="shared" si="5"/>
        <v>0</v>
      </c>
      <c r="J30" s="297"/>
      <c r="K30" s="297"/>
      <c r="L30" s="297"/>
      <c r="M30" s="297"/>
      <c r="N30" s="298"/>
      <c r="O30" s="299"/>
      <c r="P30" s="297"/>
      <c r="Q30" s="297"/>
      <c r="R30" s="297"/>
      <c r="S30" s="297"/>
      <c r="T30" s="298"/>
      <c r="U30" s="301"/>
      <c r="V30" s="49"/>
      <c r="W30" s="49"/>
      <c r="X30" s="49"/>
      <c r="Y30" s="49"/>
      <c r="Z30" s="57"/>
      <c r="AA30" s="53"/>
      <c r="AB30" s="49"/>
      <c r="AC30" s="49">
        <v>2</v>
      </c>
      <c r="AD30" s="49"/>
      <c r="AE30" s="49"/>
      <c r="AF30" s="57"/>
      <c r="AG30" s="55">
        <v>2</v>
      </c>
      <c r="AH30" s="49"/>
      <c r="AI30" s="208"/>
      <c r="AJ30" s="49"/>
      <c r="AK30" s="49"/>
      <c r="AL30" s="57"/>
      <c r="AM30" s="53"/>
      <c r="AN30" s="49"/>
      <c r="AO30" s="49"/>
      <c r="AP30" s="49"/>
      <c r="AQ30" s="49"/>
      <c r="AR30" s="57"/>
      <c r="AS30" s="55"/>
    </row>
    <row r="31" spans="1:45" ht="27.75" customHeight="1">
      <c r="A31" s="112">
        <v>20</v>
      </c>
      <c r="B31" s="69" t="s">
        <v>48</v>
      </c>
      <c r="C31" s="244">
        <f t="shared" si="1"/>
        <v>2</v>
      </c>
      <c r="D31" s="245">
        <v>1</v>
      </c>
      <c r="E31" s="81">
        <f t="shared" si="6"/>
        <v>30</v>
      </c>
      <c r="F31" s="73">
        <f t="shared" si="3"/>
        <v>30</v>
      </c>
      <c r="G31" s="74">
        <f t="shared" si="7"/>
        <v>0</v>
      </c>
      <c r="H31" s="74">
        <f t="shared" si="4"/>
        <v>0</v>
      </c>
      <c r="I31" s="75">
        <f t="shared" si="5"/>
        <v>0</v>
      </c>
      <c r="J31" s="297"/>
      <c r="K31" s="297"/>
      <c r="L31" s="297"/>
      <c r="M31" s="297"/>
      <c r="N31" s="298"/>
      <c r="O31" s="299"/>
      <c r="P31" s="297"/>
      <c r="Q31" s="297"/>
      <c r="R31" s="297"/>
      <c r="S31" s="297"/>
      <c r="T31" s="298"/>
      <c r="U31" s="301"/>
      <c r="V31" s="49">
        <v>2</v>
      </c>
      <c r="W31" s="49"/>
      <c r="X31" s="49"/>
      <c r="Y31" s="49"/>
      <c r="Z31" s="57" t="s">
        <v>32</v>
      </c>
      <c r="AA31" s="53">
        <v>2</v>
      </c>
      <c r="AB31" s="208"/>
      <c r="AC31" s="49"/>
      <c r="AD31" s="49"/>
      <c r="AE31" s="49"/>
      <c r="AF31" s="57"/>
      <c r="AG31" s="55"/>
      <c r="AH31" s="49"/>
      <c r="AI31" s="49"/>
      <c r="AJ31" s="49"/>
      <c r="AK31" s="49"/>
      <c r="AL31" s="57"/>
      <c r="AM31" s="53"/>
      <c r="AN31" s="49"/>
      <c r="AO31" s="49"/>
      <c r="AP31" s="49"/>
      <c r="AQ31" s="49"/>
      <c r="AR31" s="57"/>
      <c r="AS31" s="55"/>
    </row>
    <row r="32" spans="1:45" ht="27.75" customHeight="1">
      <c r="A32" s="112">
        <v>21</v>
      </c>
      <c r="B32" s="69" t="s">
        <v>49</v>
      </c>
      <c r="C32" s="244">
        <f t="shared" si="1"/>
        <v>4</v>
      </c>
      <c r="D32" s="245">
        <v>0</v>
      </c>
      <c r="E32" s="81">
        <f>SUM(J32:M32,P32:S32,V32:Y32,AB32:AE32,AH32:AK32,AN32:AQ32,AT32:AW32,AY32:BB32)*15</f>
        <v>60</v>
      </c>
      <c r="F32" s="73">
        <f t="shared" si="3"/>
        <v>0</v>
      </c>
      <c r="G32" s="74">
        <f>SUM(K32,Q32,W32,AC32,AI32,AO32,AU32,AZ32)*15</f>
        <v>0</v>
      </c>
      <c r="H32" s="74">
        <f t="shared" si="4"/>
        <v>0</v>
      </c>
      <c r="I32" s="75">
        <f t="shared" si="5"/>
        <v>60</v>
      </c>
      <c r="J32" s="297"/>
      <c r="K32" s="297"/>
      <c r="L32" s="297"/>
      <c r="M32" s="297"/>
      <c r="N32" s="298"/>
      <c r="O32" s="299"/>
      <c r="P32" s="297"/>
      <c r="Q32" s="297"/>
      <c r="R32" s="297"/>
      <c r="S32" s="297"/>
      <c r="T32" s="298"/>
      <c r="U32" s="301"/>
      <c r="V32" s="49"/>
      <c r="W32" s="49"/>
      <c r="X32" s="49"/>
      <c r="Y32" s="49"/>
      <c r="Z32" s="57"/>
      <c r="AA32" s="53"/>
      <c r="AB32" s="49"/>
      <c r="AC32" s="49"/>
      <c r="AD32" s="49"/>
      <c r="AE32" s="49"/>
      <c r="AF32" s="57"/>
      <c r="AG32" s="55"/>
      <c r="AH32" s="49"/>
      <c r="AI32" s="49"/>
      <c r="AJ32" s="49"/>
      <c r="AK32" s="49">
        <v>2</v>
      </c>
      <c r="AL32" s="57"/>
      <c r="AM32" s="53">
        <v>2</v>
      </c>
      <c r="AN32" s="49"/>
      <c r="AO32" s="49"/>
      <c r="AP32" s="49"/>
      <c r="AQ32" s="49">
        <v>2</v>
      </c>
      <c r="AR32" s="57"/>
      <c r="AS32" s="55">
        <v>2</v>
      </c>
    </row>
    <row r="33" spans="1:45" ht="27.75" customHeight="1">
      <c r="A33" s="112">
        <v>22</v>
      </c>
      <c r="B33" s="69" t="s">
        <v>50</v>
      </c>
      <c r="C33" s="244">
        <f t="shared" si="1"/>
        <v>2</v>
      </c>
      <c r="D33" s="251">
        <v>1</v>
      </c>
      <c r="E33" s="81">
        <f>SUM(J33:M33,P33:S33,V33:Y33,AB33:AE33,AH33:AK33,AN33:AQ33,AT33:AW33,AY33:BB33)*15</f>
        <v>0</v>
      </c>
      <c r="F33" s="73">
        <f t="shared" si="3"/>
        <v>0</v>
      </c>
      <c r="G33" s="74">
        <f>SUM(K33,Q33,W33,AC33,AI33,AO33,AU33,AZ33)*15</f>
        <v>0</v>
      </c>
      <c r="H33" s="74">
        <f t="shared" si="4"/>
        <v>0</v>
      </c>
      <c r="I33" s="75">
        <f t="shared" si="5"/>
        <v>0</v>
      </c>
      <c r="J33" s="306"/>
      <c r="K33" s="297"/>
      <c r="L33" s="297"/>
      <c r="M33" s="297"/>
      <c r="N33" s="298"/>
      <c r="O33" s="299"/>
      <c r="P33" s="306"/>
      <c r="Q33" s="297"/>
      <c r="R33" s="297"/>
      <c r="S33" s="297"/>
      <c r="T33" s="298"/>
      <c r="U33" s="301"/>
      <c r="V33" s="58"/>
      <c r="W33" s="49"/>
      <c r="X33" s="49"/>
      <c r="Y33" s="49"/>
      <c r="Z33" s="57"/>
      <c r="AA33" s="53"/>
      <c r="AB33" s="58"/>
      <c r="AC33" s="49"/>
      <c r="AD33" s="49"/>
      <c r="AE33" s="49"/>
      <c r="AF33" s="57"/>
      <c r="AG33" s="55"/>
      <c r="AH33" s="58"/>
      <c r="AI33" s="49"/>
      <c r="AJ33" s="49"/>
      <c r="AK33" s="49"/>
      <c r="AL33" s="57"/>
      <c r="AM33" s="53"/>
      <c r="AN33" s="58"/>
      <c r="AO33" s="49"/>
      <c r="AP33" s="49"/>
      <c r="AQ33" s="49"/>
      <c r="AR33" s="57" t="s">
        <v>32</v>
      </c>
      <c r="AS33" s="55">
        <v>2</v>
      </c>
    </row>
    <row r="34" spans="1:45" ht="27.75" customHeight="1" thickBot="1">
      <c r="A34" s="112">
        <v>23</v>
      </c>
      <c r="B34" s="69" t="s">
        <v>51</v>
      </c>
      <c r="C34" s="80">
        <f t="shared" si="1"/>
        <v>8</v>
      </c>
      <c r="D34" s="252"/>
      <c r="E34" s="81">
        <f>SUM(J34:M34,P34:S34,V34:Y34,AB34:AE34,AH34:AK34,AN34:AQ34,AT34:AW34,AY34:BB34)*15</f>
        <v>0</v>
      </c>
      <c r="F34" s="246">
        <f t="shared" si="3"/>
        <v>0</v>
      </c>
      <c r="G34" s="247">
        <f>SUM(K34,Q34,W34,AC34,AI34,AO34,AU34,AZ34)*15</f>
        <v>0</v>
      </c>
      <c r="H34" s="247">
        <f t="shared" si="4"/>
        <v>0</v>
      </c>
      <c r="I34" s="248">
        <f t="shared" si="5"/>
        <v>0</v>
      </c>
      <c r="J34" s="307"/>
      <c r="K34" s="308"/>
      <c r="L34" s="308"/>
      <c r="M34" s="302"/>
      <c r="N34" s="303"/>
      <c r="O34" s="302"/>
      <c r="P34" s="309"/>
      <c r="Q34" s="308"/>
      <c r="R34" s="308"/>
      <c r="S34" s="302"/>
      <c r="T34" s="303"/>
      <c r="U34" s="305"/>
      <c r="V34" s="228"/>
      <c r="W34" s="209"/>
      <c r="X34" s="209"/>
      <c r="Y34" s="214"/>
      <c r="Z34" s="217"/>
      <c r="AA34" s="226"/>
      <c r="AB34" s="229"/>
      <c r="AC34" s="209"/>
      <c r="AD34" s="209"/>
      <c r="AE34" s="214"/>
      <c r="AF34" s="217"/>
      <c r="AG34" s="227"/>
      <c r="AH34" s="228"/>
      <c r="AI34" s="209"/>
      <c r="AJ34" s="209"/>
      <c r="AK34" s="214"/>
      <c r="AL34" s="217"/>
      <c r="AM34" s="226"/>
      <c r="AN34" s="229"/>
      <c r="AO34" s="209"/>
      <c r="AP34" s="209"/>
      <c r="AQ34" s="214"/>
      <c r="AR34" s="217"/>
      <c r="AS34" s="227">
        <v>8</v>
      </c>
    </row>
    <row r="35" spans="1:45" s="264" customFormat="1" ht="27.75" customHeight="1" thickBot="1" thickTop="1">
      <c r="A35" s="268" t="s">
        <v>52</v>
      </c>
      <c r="B35" s="269" t="s">
        <v>77</v>
      </c>
      <c r="C35" s="259">
        <f>SUM(C36:C40)</f>
        <v>25</v>
      </c>
      <c r="D35" s="270"/>
      <c r="E35" s="259">
        <f>SUM(E36:E40)</f>
        <v>360</v>
      </c>
      <c r="F35" s="261"/>
      <c r="G35" s="262"/>
      <c r="H35" s="262"/>
      <c r="I35" s="262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3"/>
    </row>
    <row r="36" spans="1:45" ht="27.75" customHeight="1">
      <c r="A36" s="62">
        <v>24</v>
      </c>
      <c r="B36" s="189" t="s">
        <v>53</v>
      </c>
      <c r="C36" s="242">
        <f t="shared" si="1"/>
        <v>5</v>
      </c>
      <c r="D36" s="245">
        <v>1</v>
      </c>
      <c r="E36" s="72">
        <f>SUM(J36:M36,P36:S36,V36:Y36,AB36:AE36,AH36:AK36,AN36:AQ36,AT36:AW36,AY36:BB36)*15</f>
        <v>60</v>
      </c>
      <c r="F36" s="218">
        <f aca="true" t="shared" si="8" ref="F36:I40">SUM(J36,P36,V36,AB36,AH36,AN36,AT36,AY36)*15</f>
        <v>30</v>
      </c>
      <c r="G36" s="219">
        <f t="shared" si="8"/>
        <v>30</v>
      </c>
      <c r="H36" s="219">
        <f t="shared" si="8"/>
        <v>0</v>
      </c>
      <c r="I36" s="220">
        <f t="shared" si="8"/>
        <v>0</v>
      </c>
      <c r="J36" s="293">
        <v>2</v>
      </c>
      <c r="K36" s="293">
        <v>2</v>
      </c>
      <c r="L36" s="293"/>
      <c r="M36" s="293"/>
      <c r="N36" s="280" t="s">
        <v>32</v>
      </c>
      <c r="O36" s="281">
        <v>5</v>
      </c>
      <c r="P36" s="293"/>
      <c r="Q36" s="293"/>
      <c r="R36" s="293"/>
      <c r="S36" s="293"/>
      <c r="T36" s="280"/>
      <c r="U36" s="295"/>
      <c r="V36" s="230"/>
      <c r="W36" s="230"/>
      <c r="X36" s="230"/>
      <c r="Y36" s="230"/>
      <c r="Z36" s="234"/>
      <c r="AA36" s="235"/>
      <c r="AB36" s="230"/>
      <c r="AC36" s="230"/>
      <c r="AD36" s="230"/>
      <c r="AE36" s="230"/>
      <c r="AF36" s="234"/>
      <c r="AG36" s="236"/>
      <c r="AH36" s="230"/>
      <c r="AI36" s="230"/>
      <c r="AJ36" s="230"/>
      <c r="AK36" s="230"/>
      <c r="AL36" s="234"/>
      <c r="AM36" s="235"/>
      <c r="AN36" s="230"/>
      <c r="AO36" s="230"/>
      <c r="AP36" s="230"/>
      <c r="AQ36" s="230"/>
      <c r="AR36" s="230"/>
      <c r="AS36" s="236"/>
    </row>
    <row r="37" spans="1:45" ht="27.75" customHeight="1">
      <c r="A37" s="62">
        <v>25</v>
      </c>
      <c r="B37" s="69" t="s">
        <v>54</v>
      </c>
      <c r="C37" s="244">
        <f t="shared" si="1"/>
        <v>4</v>
      </c>
      <c r="D37" s="245">
        <v>1</v>
      </c>
      <c r="E37" s="81">
        <f>SUM(J37:M37,P37:S37,V37:Y37,AB37:AE37,AH37:AK37,AN37:AQ37,AT37:AW37,AY37:BB37)*15</f>
        <v>60</v>
      </c>
      <c r="F37" s="73">
        <f t="shared" si="8"/>
        <v>30</v>
      </c>
      <c r="G37" s="74">
        <f t="shared" si="8"/>
        <v>30</v>
      </c>
      <c r="H37" s="74">
        <f t="shared" si="8"/>
        <v>0</v>
      </c>
      <c r="I37" s="75">
        <f t="shared" si="8"/>
        <v>0</v>
      </c>
      <c r="J37" s="306"/>
      <c r="K37" s="297"/>
      <c r="L37" s="297"/>
      <c r="M37" s="297"/>
      <c r="N37" s="298"/>
      <c r="O37" s="299"/>
      <c r="P37" s="297">
        <v>2</v>
      </c>
      <c r="Q37" s="297">
        <v>2</v>
      </c>
      <c r="R37" s="297"/>
      <c r="S37" s="297"/>
      <c r="T37" s="298" t="s">
        <v>32</v>
      </c>
      <c r="U37" s="301">
        <v>4</v>
      </c>
      <c r="V37" s="49"/>
      <c r="W37" s="49"/>
      <c r="X37" s="49"/>
      <c r="Y37" s="49"/>
      <c r="Z37" s="57"/>
      <c r="AA37" s="53"/>
      <c r="AB37" s="49"/>
      <c r="AC37" s="49"/>
      <c r="AD37" s="49"/>
      <c r="AE37" s="49"/>
      <c r="AF37" s="57"/>
      <c r="AG37" s="55"/>
      <c r="AH37" s="49"/>
      <c r="AI37" s="49"/>
      <c r="AJ37" s="49"/>
      <c r="AK37" s="49"/>
      <c r="AL37" s="57"/>
      <c r="AM37" s="53"/>
      <c r="AN37" s="49"/>
      <c r="AO37" s="49"/>
      <c r="AP37" s="51"/>
      <c r="AQ37" s="49"/>
      <c r="AR37" s="49"/>
      <c r="AS37" s="55"/>
    </row>
    <row r="38" spans="1:45" ht="27.75" customHeight="1">
      <c r="A38" s="62">
        <v>26</v>
      </c>
      <c r="B38" s="69" t="s">
        <v>55</v>
      </c>
      <c r="C38" s="244">
        <f t="shared" si="1"/>
        <v>14</v>
      </c>
      <c r="D38" s="245">
        <v>1</v>
      </c>
      <c r="E38" s="81">
        <f>SUM(J38:M38,P38:S38,V38:Y38,AB38:AE38,AH38:AK38,AN38:AQ38,AT38:AW38,AY38:BB38)*15</f>
        <v>180</v>
      </c>
      <c r="F38" s="73">
        <f t="shared" si="8"/>
        <v>90</v>
      </c>
      <c r="G38" s="74">
        <f t="shared" si="8"/>
        <v>90</v>
      </c>
      <c r="H38" s="74">
        <f t="shared" si="8"/>
        <v>0</v>
      </c>
      <c r="I38" s="75">
        <f t="shared" si="8"/>
        <v>0</v>
      </c>
      <c r="J38" s="297"/>
      <c r="K38" s="297"/>
      <c r="L38" s="297"/>
      <c r="M38" s="297"/>
      <c r="N38" s="298"/>
      <c r="O38" s="299"/>
      <c r="P38" s="297">
        <v>2</v>
      </c>
      <c r="Q38" s="297">
        <v>2</v>
      </c>
      <c r="R38" s="297"/>
      <c r="S38" s="297"/>
      <c r="T38" s="298"/>
      <c r="U38" s="301">
        <v>4</v>
      </c>
      <c r="V38" s="49">
        <v>2</v>
      </c>
      <c r="W38" s="49">
        <v>2</v>
      </c>
      <c r="X38" s="49"/>
      <c r="Y38" s="49"/>
      <c r="Z38" s="57"/>
      <c r="AA38" s="53">
        <v>4</v>
      </c>
      <c r="AB38" s="49">
        <v>2</v>
      </c>
      <c r="AC38" s="49">
        <v>2</v>
      </c>
      <c r="AD38" s="49"/>
      <c r="AE38" s="49"/>
      <c r="AF38" s="57" t="s">
        <v>32</v>
      </c>
      <c r="AG38" s="55">
        <v>6</v>
      </c>
      <c r="AH38" s="49"/>
      <c r="AI38" s="49"/>
      <c r="AJ38" s="49"/>
      <c r="AK38" s="49"/>
      <c r="AL38" s="57"/>
      <c r="AM38" s="53"/>
      <c r="AN38" s="58"/>
      <c r="AO38" s="49"/>
      <c r="AP38" s="51"/>
      <c r="AQ38" s="49"/>
      <c r="AR38" s="49"/>
      <c r="AS38" s="55"/>
    </row>
    <row r="39" spans="1:45" ht="27.75" customHeight="1">
      <c r="A39" s="62">
        <v>27</v>
      </c>
      <c r="B39" s="69" t="s">
        <v>56</v>
      </c>
      <c r="C39" s="244">
        <f t="shared" si="1"/>
        <v>1</v>
      </c>
      <c r="D39" s="245">
        <v>0</v>
      </c>
      <c r="E39" s="81">
        <f>SUM(J39:M39,P39:S39,V39:Y39,AB39:AE39,AH39:AK39,AN39:AQ39,AT39:AW39,AY39:BB39)*15</f>
        <v>30</v>
      </c>
      <c r="F39" s="73">
        <f t="shared" si="8"/>
        <v>30</v>
      </c>
      <c r="G39" s="74">
        <f t="shared" si="8"/>
        <v>0</v>
      </c>
      <c r="H39" s="74">
        <f t="shared" si="8"/>
        <v>0</v>
      </c>
      <c r="I39" s="75">
        <f t="shared" si="8"/>
        <v>0</v>
      </c>
      <c r="J39" s="306"/>
      <c r="K39" s="297"/>
      <c r="L39" s="297"/>
      <c r="M39" s="297"/>
      <c r="N39" s="298"/>
      <c r="O39" s="299"/>
      <c r="P39" s="306"/>
      <c r="Q39" s="297"/>
      <c r="R39" s="297"/>
      <c r="S39" s="297"/>
      <c r="T39" s="298"/>
      <c r="U39" s="301"/>
      <c r="V39" s="58"/>
      <c r="W39" s="49"/>
      <c r="X39" s="49"/>
      <c r="Y39" s="49"/>
      <c r="Z39" s="57"/>
      <c r="AA39" s="53"/>
      <c r="AB39" s="58"/>
      <c r="AC39" s="49"/>
      <c r="AD39" s="49"/>
      <c r="AE39" s="49"/>
      <c r="AF39" s="57"/>
      <c r="AG39" s="55"/>
      <c r="AH39" s="58"/>
      <c r="AI39" s="49"/>
      <c r="AJ39" s="49"/>
      <c r="AK39" s="49"/>
      <c r="AL39" s="57"/>
      <c r="AM39" s="53"/>
      <c r="AN39" s="58">
        <v>2</v>
      </c>
      <c r="AO39" s="49"/>
      <c r="AP39" s="51"/>
      <c r="AQ39" s="49"/>
      <c r="AR39" s="49"/>
      <c r="AS39" s="55">
        <v>1</v>
      </c>
    </row>
    <row r="40" spans="1:45" ht="27.75" customHeight="1" thickBot="1">
      <c r="A40" s="62">
        <v>28</v>
      </c>
      <c r="B40" s="69" t="s">
        <v>57</v>
      </c>
      <c r="C40" s="244">
        <f t="shared" si="1"/>
        <v>1</v>
      </c>
      <c r="D40" s="245">
        <v>0</v>
      </c>
      <c r="E40" s="123">
        <f>SUM(J40:M40,P40:S40,V40:Y40,AB40:AE40,AH40:AK40,AN40:AQ40,AT40:AW40,AY40:BB40)*15</f>
        <v>30</v>
      </c>
      <c r="F40" s="246">
        <f t="shared" si="8"/>
        <v>0</v>
      </c>
      <c r="G40" s="247">
        <f t="shared" si="8"/>
        <v>30</v>
      </c>
      <c r="H40" s="247">
        <f t="shared" si="8"/>
        <v>0</v>
      </c>
      <c r="I40" s="248">
        <f t="shared" si="8"/>
        <v>0</v>
      </c>
      <c r="J40" s="307"/>
      <c r="K40" s="308">
        <v>2</v>
      </c>
      <c r="L40" s="308"/>
      <c r="M40" s="302"/>
      <c r="N40" s="303"/>
      <c r="O40" s="302">
        <v>1</v>
      </c>
      <c r="P40" s="309"/>
      <c r="Q40" s="308"/>
      <c r="R40" s="308"/>
      <c r="S40" s="302"/>
      <c r="T40" s="303"/>
      <c r="U40" s="305"/>
      <c r="V40" s="228"/>
      <c r="W40" s="209"/>
      <c r="X40" s="209"/>
      <c r="Y40" s="214"/>
      <c r="Z40" s="217"/>
      <c r="AA40" s="226"/>
      <c r="AB40" s="229"/>
      <c r="AC40" s="209"/>
      <c r="AD40" s="209"/>
      <c r="AE40" s="214"/>
      <c r="AF40" s="217"/>
      <c r="AG40" s="227"/>
      <c r="AH40" s="228"/>
      <c r="AI40" s="209"/>
      <c r="AJ40" s="209"/>
      <c r="AK40" s="214"/>
      <c r="AL40" s="217"/>
      <c r="AM40" s="226"/>
      <c r="AN40" s="229"/>
      <c r="AO40" s="209"/>
      <c r="AP40" s="209"/>
      <c r="AQ40" s="209"/>
      <c r="AR40" s="214"/>
      <c r="AS40" s="227"/>
    </row>
    <row r="41" spans="1:45" s="264" customFormat="1" ht="27.75" customHeight="1" thickBot="1">
      <c r="A41" s="265" t="s">
        <v>32</v>
      </c>
      <c r="B41" s="271" t="s">
        <v>91</v>
      </c>
      <c r="C41" s="259">
        <f>SUM(C42:C44)</f>
        <v>7</v>
      </c>
      <c r="D41" s="270"/>
      <c r="E41" s="272">
        <f>SUM(E42:E44)</f>
        <v>90</v>
      </c>
      <c r="F41" s="261"/>
      <c r="G41" s="262"/>
      <c r="H41" s="262"/>
      <c r="I41" s="262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3"/>
    </row>
    <row r="42" spans="1:45" ht="27.75" customHeight="1">
      <c r="A42" s="59">
        <v>29</v>
      </c>
      <c r="B42" s="69" t="s">
        <v>95</v>
      </c>
      <c r="C42" s="70">
        <f>SUM(O42+U42+AA42+AG42+AM42+AS42)</f>
        <v>2</v>
      </c>
      <c r="D42" s="253">
        <v>0</v>
      </c>
      <c r="E42" s="102">
        <f>SUM(J42:M42,P42:S42,V42:Y42,AB42:AE42,AH42:AK42,AN42:AQ42,AT42:AW42,AY42:BB42)*15</f>
        <v>30</v>
      </c>
      <c r="F42" s="73">
        <f aca="true" t="shared" si="9" ref="F42:I44">SUM(J42,P42,V42,AB42,AH42,AN42,AT42,AY42)*15</f>
        <v>0</v>
      </c>
      <c r="G42" s="74">
        <f t="shared" si="9"/>
        <v>30</v>
      </c>
      <c r="H42" s="74">
        <f t="shared" si="9"/>
        <v>0</v>
      </c>
      <c r="I42" s="74">
        <f t="shared" si="9"/>
        <v>0</v>
      </c>
      <c r="J42" s="296"/>
      <c r="K42" s="296"/>
      <c r="L42" s="296"/>
      <c r="M42" s="297"/>
      <c r="N42" s="298"/>
      <c r="O42" s="296"/>
      <c r="P42" s="296"/>
      <c r="Q42" s="296"/>
      <c r="R42" s="296"/>
      <c r="S42" s="297"/>
      <c r="T42" s="298"/>
      <c r="U42" s="296"/>
      <c r="V42" s="56"/>
      <c r="W42" s="56">
        <v>2</v>
      </c>
      <c r="X42" s="56"/>
      <c r="Y42" s="49"/>
      <c r="Z42" s="57"/>
      <c r="AA42" s="212">
        <v>2</v>
      </c>
      <c r="AB42" s="56"/>
      <c r="AC42" s="56"/>
      <c r="AD42" s="56"/>
      <c r="AE42" s="49"/>
      <c r="AF42" s="57"/>
      <c r="AG42" s="212"/>
      <c r="AH42" s="56"/>
      <c r="AI42" s="56"/>
      <c r="AJ42" s="56"/>
      <c r="AK42" s="49"/>
      <c r="AL42" s="57"/>
      <c r="AM42" s="212"/>
      <c r="AN42" s="56"/>
      <c r="AO42" s="56"/>
      <c r="AP42" s="56"/>
      <c r="AQ42" s="49"/>
      <c r="AR42" s="57"/>
      <c r="AS42" s="61"/>
    </row>
    <row r="43" spans="1:45" ht="27.75" customHeight="1">
      <c r="A43" s="59">
        <v>30</v>
      </c>
      <c r="B43" s="69" t="s">
        <v>96</v>
      </c>
      <c r="C43" s="80">
        <f>SUM(O43+U43+AA43+AG43+AM43+AS43)</f>
        <v>2</v>
      </c>
      <c r="D43" s="253">
        <v>0</v>
      </c>
      <c r="E43" s="254">
        <f>SUM(J43:M43,P43:S43,V43:Y43,AB43:AE43,AH43:AK43,AN43:AQ43,AT43:AW43,AY43:BB43)*15</f>
        <v>30</v>
      </c>
      <c r="F43" s="73">
        <f t="shared" si="9"/>
        <v>0</v>
      </c>
      <c r="G43" s="74">
        <f t="shared" si="9"/>
        <v>30</v>
      </c>
      <c r="H43" s="74">
        <f t="shared" si="9"/>
        <v>0</v>
      </c>
      <c r="I43" s="74">
        <f t="shared" si="9"/>
        <v>0</v>
      </c>
      <c r="J43" s="296"/>
      <c r="K43" s="296"/>
      <c r="L43" s="296"/>
      <c r="M43" s="297"/>
      <c r="N43" s="298"/>
      <c r="O43" s="296"/>
      <c r="P43" s="296"/>
      <c r="Q43" s="296"/>
      <c r="R43" s="296"/>
      <c r="S43" s="297"/>
      <c r="T43" s="298"/>
      <c r="U43" s="296"/>
      <c r="V43" s="56"/>
      <c r="W43" s="56"/>
      <c r="X43" s="56"/>
      <c r="Y43" s="49"/>
      <c r="Z43" s="57"/>
      <c r="AA43" s="212"/>
      <c r="AB43" s="56"/>
      <c r="AC43" s="56">
        <v>2</v>
      </c>
      <c r="AD43" s="56"/>
      <c r="AE43" s="49"/>
      <c r="AF43" s="57"/>
      <c r="AG43" s="212">
        <v>2</v>
      </c>
      <c r="AH43" s="56"/>
      <c r="AI43" s="56"/>
      <c r="AJ43" s="56"/>
      <c r="AK43" s="49"/>
      <c r="AL43" s="57"/>
      <c r="AM43" s="212"/>
      <c r="AN43" s="56"/>
      <c r="AO43" s="56"/>
      <c r="AP43" s="56"/>
      <c r="AQ43" s="49"/>
      <c r="AR43" s="57"/>
      <c r="AS43" s="61"/>
    </row>
    <row r="44" spans="1:45" ht="27.75" customHeight="1" thickBot="1">
      <c r="A44" s="210">
        <v>31</v>
      </c>
      <c r="B44" s="69" t="s">
        <v>97</v>
      </c>
      <c r="C44" s="80">
        <f>SUM(O44+U44+AA44+AG44+AM44+AS44)</f>
        <v>3</v>
      </c>
      <c r="D44" s="253">
        <v>0</v>
      </c>
      <c r="E44" s="255">
        <f>SUM(J44:M44,P44:S44,V44:Y44,AB44:AE44,AH44:AK44,AN44:AQ44,AT44:AW44,AY44:BB44)*15</f>
        <v>30</v>
      </c>
      <c r="F44" s="73">
        <f t="shared" si="9"/>
        <v>0</v>
      </c>
      <c r="G44" s="74">
        <f t="shared" si="9"/>
        <v>30</v>
      </c>
      <c r="H44" s="74">
        <f t="shared" si="9"/>
        <v>0</v>
      </c>
      <c r="I44" s="74">
        <f t="shared" si="9"/>
        <v>0</v>
      </c>
      <c r="J44" s="296"/>
      <c r="K44" s="296"/>
      <c r="L44" s="296"/>
      <c r="M44" s="297"/>
      <c r="N44" s="298"/>
      <c r="O44" s="296"/>
      <c r="P44" s="296"/>
      <c r="Q44" s="296"/>
      <c r="R44" s="296"/>
      <c r="S44" s="297"/>
      <c r="T44" s="298"/>
      <c r="U44" s="296"/>
      <c r="V44" s="56"/>
      <c r="W44" s="56"/>
      <c r="X44" s="56"/>
      <c r="Y44" s="49"/>
      <c r="Z44" s="57"/>
      <c r="AA44" s="212"/>
      <c r="AB44" s="56"/>
      <c r="AC44" s="56"/>
      <c r="AD44" s="56"/>
      <c r="AE44" s="49"/>
      <c r="AF44" s="57"/>
      <c r="AG44" s="212"/>
      <c r="AH44" s="56"/>
      <c r="AI44" s="56">
        <v>2</v>
      </c>
      <c r="AJ44" s="56"/>
      <c r="AK44" s="49"/>
      <c r="AL44" s="57"/>
      <c r="AM44" s="212">
        <v>3</v>
      </c>
      <c r="AN44" s="56"/>
      <c r="AO44" s="56"/>
      <c r="AP44" s="56"/>
      <c r="AQ44" s="49"/>
      <c r="AR44" s="57"/>
      <c r="AS44" s="61"/>
    </row>
    <row r="45" spans="1:45" s="264" customFormat="1" ht="39" customHeight="1" thickBot="1">
      <c r="A45" s="63" t="s">
        <v>89</v>
      </c>
      <c r="B45" s="279" t="s">
        <v>86</v>
      </c>
      <c r="C45" s="259">
        <f>SUM(C46:C50)</f>
        <v>22</v>
      </c>
      <c r="D45" s="270"/>
      <c r="E45" s="259">
        <f>SUM(E46:E50)</f>
        <v>405</v>
      </c>
      <c r="F45" s="272"/>
      <c r="G45" s="273"/>
      <c r="H45" s="273"/>
      <c r="I45" s="273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4"/>
    </row>
    <row r="46" spans="1:45" ht="31.5" customHeight="1">
      <c r="A46" s="68">
        <v>32</v>
      </c>
      <c r="B46" s="69" t="s">
        <v>81</v>
      </c>
      <c r="C46" s="70">
        <f>SUM(O46+U46+AA46+AG46+AM46+AS46)</f>
        <v>2</v>
      </c>
      <c r="D46" s="71">
        <v>0</v>
      </c>
      <c r="E46" s="72">
        <f>SUM(J46:M46,P46:S46,V46:Y46,AB46:AE46,AH46:AK46,AN46:AQ46,AT46:AW46,AY46:BB46)*15</f>
        <v>30</v>
      </c>
      <c r="F46" s="218">
        <f aca="true" t="shared" si="10" ref="F46:I50">SUM(J46,P46,V46,AB46,AH46,AN46,AT46,AY46)*15</f>
        <v>30</v>
      </c>
      <c r="G46" s="219">
        <f t="shared" si="10"/>
        <v>0</v>
      </c>
      <c r="H46" s="219">
        <f t="shared" si="10"/>
        <v>0</v>
      </c>
      <c r="I46" s="220">
        <f t="shared" si="10"/>
        <v>0</v>
      </c>
      <c r="J46" s="311"/>
      <c r="K46" s="312"/>
      <c r="L46" s="312"/>
      <c r="M46" s="313"/>
      <c r="N46" s="314"/>
      <c r="O46" s="313"/>
      <c r="P46" s="315"/>
      <c r="Q46" s="312"/>
      <c r="R46" s="312"/>
      <c r="S46" s="313"/>
      <c r="T46" s="314"/>
      <c r="U46" s="316"/>
      <c r="V46" s="219">
        <v>2</v>
      </c>
      <c r="W46" s="219"/>
      <c r="X46" s="219"/>
      <c r="Y46" s="219"/>
      <c r="Z46" s="223"/>
      <c r="AA46" s="224">
        <v>2</v>
      </c>
      <c r="AB46" s="225"/>
      <c r="AC46" s="219"/>
      <c r="AD46" s="219"/>
      <c r="AE46" s="219"/>
      <c r="AF46" s="223"/>
      <c r="AG46" s="222"/>
      <c r="AH46" s="225"/>
      <c r="AI46" s="219"/>
      <c r="AJ46" s="219"/>
      <c r="AK46" s="219"/>
      <c r="AL46" s="223"/>
      <c r="AM46" s="224"/>
      <c r="AN46" s="225"/>
      <c r="AO46" s="219"/>
      <c r="AP46" s="221"/>
      <c r="AQ46" s="219"/>
      <c r="AR46" s="223"/>
      <c r="AS46" s="222"/>
    </row>
    <row r="47" spans="1:45" ht="31.5" customHeight="1">
      <c r="A47" s="68">
        <v>33</v>
      </c>
      <c r="B47" s="69" t="s">
        <v>82</v>
      </c>
      <c r="C47" s="80">
        <f>SUM(O47+U47+AA47+AG47+AM47+AS47)</f>
        <v>3</v>
      </c>
      <c r="D47" s="71">
        <v>0</v>
      </c>
      <c r="E47" s="81">
        <f>SUM(J47:M47,P47:S47,V47:Y47,AB47:AE47,AH47:AK47,AN47:AQ47,AT47:AW47,AY47:BB47)*15</f>
        <v>60</v>
      </c>
      <c r="F47" s="73">
        <f t="shared" si="10"/>
        <v>30</v>
      </c>
      <c r="G47" s="74">
        <f t="shared" si="10"/>
        <v>30</v>
      </c>
      <c r="H47" s="74">
        <f t="shared" si="10"/>
        <v>0</v>
      </c>
      <c r="I47" s="75">
        <f t="shared" si="10"/>
        <v>0</v>
      </c>
      <c r="J47" s="317"/>
      <c r="K47" s="318"/>
      <c r="L47" s="318"/>
      <c r="M47" s="319"/>
      <c r="N47" s="320"/>
      <c r="O47" s="319"/>
      <c r="P47" s="321"/>
      <c r="Q47" s="318"/>
      <c r="R47" s="318"/>
      <c r="S47" s="319"/>
      <c r="T47" s="320"/>
      <c r="U47" s="322"/>
      <c r="V47" s="82">
        <v>1</v>
      </c>
      <c r="W47" s="74">
        <v>1</v>
      </c>
      <c r="X47" s="74"/>
      <c r="Y47" s="74"/>
      <c r="Z47" s="78"/>
      <c r="AA47" s="65">
        <v>1</v>
      </c>
      <c r="AB47" s="82">
        <v>1</v>
      </c>
      <c r="AC47" s="74">
        <v>1</v>
      </c>
      <c r="AD47" s="74"/>
      <c r="AE47" s="74"/>
      <c r="AF47" s="78"/>
      <c r="AG47" s="77">
        <v>2</v>
      </c>
      <c r="AH47" s="83"/>
      <c r="AI47" s="74"/>
      <c r="AJ47" s="74"/>
      <c r="AK47" s="74"/>
      <c r="AL47" s="78"/>
      <c r="AM47" s="79"/>
      <c r="AN47" s="83"/>
      <c r="AO47" s="74"/>
      <c r="AP47" s="76"/>
      <c r="AQ47" s="74"/>
      <c r="AR47" s="78"/>
      <c r="AS47" s="77"/>
    </row>
    <row r="48" spans="1:45" ht="31.5" customHeight="1">
      <c r="A48" s="68">
        <v>34</v>
      </c>
      <c r="B48" s="69" t="s">
        <v>85</v>
      </c>
      <c r="C48" s="80">
        <f>SUM(O48+U48+AA48+AG48+AM48+AS48)</f>
        <v>2</v>
      </c>
      <c r="D48" s="71">
        <v>0</v>
      </c>
      <c r="E48" s="81">
        <f>SUM(J48:M48,P48:S48,V48:Y48,AB48:AE48,AH48:AK48,AN48:AQ48,AT48:AW48,AY48:BB48)*15</f>
        <v>30</v>
      </c>
      <c r="F48" s="73">
        <f>SUM(J48,P48,V48,AB48,AH48,AN48,AT48,AY48)*15</f>
        <v>15</v>
      </c>
      <c r="G48" s="74">
        <f>SUM(K48,Q48,W48,AC48,AI48,AO48,AU48,AZ48)*15</f>
        <v>15</v>
      </c>
      <c r="H48" s="74">
        <f>SUM(L48,R48,X48,AD48,AJ48,AP48,AV48,BA48)*15</f>
        <v>0</v>
      </c>
      <c r="I48" s="75">
        <f>SUM(M48,S48,Y48,AE48,AK48,AQ48,AW48,BB48)*15</f>
        <v>0</v>
      </c>
      <c r="J48" s="317"/>
      <c r="K48" s="318"/>
      <c r="L48" s="318"/>
      <c r="M48" s="319"/>
      <c r="N48" s="320"/>
      <c r="O48" s="319"/>
      <c r="P48" s="321"/>
      <c r="Q48" s="318"/>
      <c r="R48" s="318"/>
      <c r="S48" s="319"/>
      <c r="T48" s="320"/>
      <c r="U48" s="322"/>
      <c r="V48" s="82">
        <v>1</v>
      </c>
      <c r="W48" s="74">
        <v>1</v>
      </c>
      <c r="X48" s="74"/>
      <c r="Y48" s="74"/>
      <c r="Z48" s="78"/>
      <c r="AA48" s="65">
        <v>2</v>
      </c>
      <c r="AB48" s="82"/>
      <c r="AC48" s="74"/>
      <c r="AD48" s="74"/>
      <c r="AE48" s="74"/>
      <c r="AF48" s="78"/>
      <c r="AG48" s="77"/>
      <c r="AH48" s="83"/>
      <c r="AI48" s="74"/>
      <c r="AJ48" s="74"/>
      <c r="AK48" s="74"/>
      <c r="AL48" s="78"/>
      <c r="AM48" s="65"/>
      <c r="AN48" s="83"/>
      <c r="AO48" s="74"/>
      <c r="AP48" s="76"/>
      <c r="AQ48" s="74"/>
      <c r="AR48" s="78"/>
      <c r="AS48" s="77"/>
    </row>
    <row r="49" spans="1:45" ht="31.5" customHeight="1">
      <c r="A49" s="68">
        <v>35</v>
      </c>
      <c r="B49" s="69" t="s">
        <v>83</v>
      </c>
      <c r="C49" s="80">
        <f>SUM(O49+U49+AA49+AG49+AM49+AS49)</f>
        <v>5</v>
      </c>
      <c r="D49" s="71">
        <v>1</v>
      </c>
      <c r="E49" s="81">
        <f>SUM(J49:M49,P49:S49,V49:Y49,AB49:AE49,AH49:AK49,AN49:AQ49,AT49:AW49,AY49:BB49)*15</f>
        <v>120</v>
      </c>
      <c r="F49" s="73">
        <f t="shared" si="10"/>
        <v>45</v>
      </c>
      <c r="G49" s="74">
        <f t="shared" si="10"/>
        <v>75</v>
      </c>
      <c r="H49" s="74">
        <f t="shared" si="10"/>
        <v>0</v>
      </c>
      <c r="I49" s="75">
        <f t="shared" si="10"/>
        <v>0</v>
      </c>
      <c r="J49" s="317"/>
      <c r="K49" s="318"/>
      <c r="L49" s="318"/>
      <c r="M49" s="319"/>
      <c r="N49" s="320"/>
      <c r="O49" s="319"/>
      <c r="P49" s="321"/>
      <c r="Q49" s="318"/>
      <c r="R49" s="318"/>
      <c r="S49" s="319"/>
      <c r="T49" s="320"/>
      <c r="U49" s="322"/>
      <c r="V49" s="84"/>
      <c r="W49" s="81"/>
      <c r="X49" s="81"/>
      <c r="Y49" s="74"/>
      <c r="Z49" s="78"/>
      <c r="AA49" s="66"/>
      <c r="AB49" s="85">
        <v>2</v>
      </c>
      <c r="AC49" s="81">
        <v>2</v>
      </c>
      <c r="AD49" s="81"/>
      <c r="AE49" s="74"/>
      <c r="AF49" s="78">
        <v>2</v>
      </c>
      <c r="AG49" s="77">
        <v>2</v>
      </c>
      <c r="AH49" s="84">
        <v>1</v>
      </c>
      <c r="AI49" s="81">
        <v>3</v>
      </c>
      <c r="AJ49" s="81"/>
      <c r="AK49" s="74"/>
      <c r="AL49" s="78" t="s">
        <v>32</v>
      </c>
      <c r="AM49" s="66">
        <v>3</v>
      </c>
      <c r="AN49" s="85"/>
      <c r="AO49" s="81"/>
      <c r="AP49" s="81"/>
      <c r="AQ49" s="74"/>
      <c r="AR49" s="78"/>
      <c r="AS49" s="77"/>
    </row>
    <row r="50" spans="1:45" ht="31.5" customHeight="1" thickBot="1">
      <c r="A50" s="68">
        <v>36</v>
      </c>
      <c r="B50" s="86" t="s">
        <v>84</v>
      </c>
      <c r="C50" s="87">
        <f>SUM(O50+U50+AA50+AG50+AM50+AS50)</f>
        <v>10</v>
      </c>
      <c r="D50" s="88">
        <v>1</v>
      </c>
      <c r="E50" s="89">
        <f>SUM(J50:M50,P50:S50,V50:Y50,AB50:AE50,AH50:AK50,AN50:AQ50,AT50:AW50,AY50:BB50)*15</f>
        <v>165</v>
      </c>
      <c r="F50" s="90">
        <f t="shared" si="10"/>
        <v>45</v>
      </c>
      <c r="G50" s="91">
        <f t="shared" si="10"/>
        <v>120</v>
      </c>
      <c r="H50" s="91">
        <f t="shared" si="10"/>
        <v>0</v>
      </c>
      <c r="I50" s="92">
        <f t="shared" si="10"/>
        <v>0</v>
      </c>
      <c r="J50" s="323"/>
      <c r="K50" s="324"/>
      <c r="L50" s="324"/>
      <c r="M50" s="325"/>
      <c r="N50" s="326"/>
      <c r="O50" s="325"/>
      <c r="P50" s="327"/>
      <c r="Q50" s="324"/>
      <c r="R50" s="324"/>
      <c r="S50" s="325"/>
      <c r="T50" s="326"/>
      <c r="U50" s="328"/>
      <c r="V50" s="95"/>
      <c r="W50" s="89"/>
      <c r="X50" s="89"/>
      <c r="Y50" s="91"/>
      <c r="Z50" s="96"/>
      <c r="AA50" s="93"/>
      <c r="AB50" s="97">
        <v>1</v>
      </c>
      <c r="AC50" s="89">
        <v>3</v>
      </c>
      <c r="AD50" s="89"/>
      <c r="AE50" s="91"/>
      <c r="AF50" s="96"/>
      <c r="AG50" s="94">
        <v>2</v>
      </c>
      <c r="AH50" s="95">
        <v>2</v>
      </c>
      <c r="AI50" s="89">
        <v>3</v>
      </c>
      <c r="AJ50" s="89"/>
      <c r="AK50" s="91"/>
      <c r="AL50" s="96"/>
      <c r="AM50" s="93">
        <v>3</v>
      </c>
      <c r="AN50" s="97"/>
      <c r="AO50" s="89">
        <v>2</v>
      </c>
      <c r="AP50" s="89"/>
      <c r="AQ50" s="91"/>
      <c r="AR50" s="96" t="s">
        <v>32</v>
      </c>
      <c r="AS50" s="94">
        <v>5</v>
      </c>
    </row>
    <row r="51" spans="1:45" s="264" customFormat="1" ht="27.75" customHeight="1" thickBot="1">
      <c r="A51" s="275" t="s">
        <v>90</v>
      </c>
      <c r="B51" s="276" t="s">
        <v>58</v>
      </c>
      <c r="C51" s="259">
        <f>SUM(C52:C54)</f>
        <v>10</v>
      </c>
      <c r="D51" s="277"/>
      <c r="E51" s="278">
        <f>SUM(E52:E54)</f>
        <v>180</v>
      </c>
      <c r="F51" s="272"/>
      <c r="G51" s="273"/>
      <c r="H51" s="273"/>
      <c r="I51" s="273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4"/>
    </row>
    <row r="52" spans="1:45" ht="27.75" customHeight="1" thickBot="1">
      <c r="A52" s="99">
        <v>1</v>
      </c>
      <c r="B52" s="100" t="s">
        <v>79</v>
      </c>
      <c r="C52" s="87">
        <f t="shared" si="1"/>
        <v>4</v>
      </c>
      <c r="D52" s="101"/>
      <c r="E52" s="102">
        <f>SUM(J52:M52,P52:S52,V52:Y52,AB52:AE52,AH52:AK52,AN52:AQ52,AT52:AW52,AY52:BB52)*15</f>
        <v>75</v>
      </c>
      <c r="F52" s="103">
        <f aca="true" t="shared" si="11" ref="F52:I54">SUM(J52,P52,V52,AB52,AH52,AN52,AT52,AY52)*15</f>
        <v>0</v>
      </c>
      <c r="G52" s="104">
        <f t="shared" si="11"/>
        <v>0</v>
      </c>
      <c r="H52" s="104">
        <f t="shared" si="11"/>
        <v>0</v>
      </c>
      <c r="I52" s="105">
        <f t="shared" si="11"/>
        <v>75</v>
      </c>
      <c r="J52" s="329"/>
      <c r="K52" s="330"/>
      <c r="L52" s="330"/>
      <c r="M52" s="330"/>
      <c r="N52" s="330"/>
      <c r="O52" s="331"/>
      <c r="P52" s="332"/>
      <c r="Q52" s="330"/>
      <c r="R52" s="330"/>
      <c r="S52" s="330"/>
      <c r="T52" s="330"/>
      <c r="U52" s="333"/>
      <c r="V52" s="108"/>
      <c r="W52" s="109"/>
      <c r="X52" s="109"/>
      <c r="Y52" s="109">
        <v>2</v>
      </c>
      <c r="Z52" s="109"/>
      <c r="AA52" s="106">
        <v>2</v>
      </c>
      <c r="AB52" s="110"/>
      <c r="AC52" s="109"/>
      <c r="AD52" s="109"/>
      <c r="AE52" s="109">
        <v>3</v>
      </c>
      <c r="AF52" s="109"/>
      <c r="AG52" s="107">
        <v>2</v>
      </c>
      <c r="AH52" s="108"/>
      <c r="AI52" s="109"/>
      <c r="AJ52" s="109"/>
      <c r="AK52" s="109"/>
      <c r="AL52" s="109"/>
      <c r="AM52" s="106"/>
      <c r="AN52" s="110"/>
      <c r="AO52" s="109"/>
      <c r="AP52" s="109"/>
      <c r="AQ52" s="109"/>
      <c r="AR52" s="109"/>
      <c r="AS52" s="111"/>
    </row>
    <row r="53" spans="1:45" ht="27.75" customHeight="1" thickBot="1">
      <c r="A53" s="112">
        <v>2</v>
      </c>
      <c r="B53" s="113" t="s">
        <v>80</v>
      </c>
      <c r="C53" s="87">
        <f t="shared" si="1"/>
        <v>3</v>
      </c>
      <c r="D53" s="114"/>
      <c r="E53" s="115">
        <f>SUM(J53:M53,P53:S53,V53:Y53,AB53:AE53,AH53:AK53,AN53:AQ53,AT53:AW53,AY53:BB53)*15</f>
        <v>75</v>
      </c>
      <c r="F53" s="73">
        <f t="shared" si="11"/>
        <v>0</v>
      </c>
      <c r="G53" s="74">
        <f t="shared" si="11"/>
        <v>0</v>
      </c>
      <c r="H53" s="74">
        <f t="shared" si="11"/>
        <v>0</v>
      </c>
      <c r="I53" s="75">
        <f t="shared" si="11"/>
        <v>75</v>
      </c>
      <c r="J53" s="334"/>
      <c r="K53" s="318"/>
      <c r="L53" s="318"/>
      <c r="M53" s="318"/>
      <c r="N53" s="318"/>
      <c r="O53" s="335"/>
      <c r="P53" s="321"/>
      <c r="Q53" s="318"/>
      <c r="R53" s="318"/>
      <c r="S53" s="318"/>
      <c r="T53" s="318"/>
      <c r="U53" s="336"/>
      <c r="V53" s="116"/>
      <c r="W53" s="81"/>
      <c r="X53" s="81"/>
      <c r="Y53" s="81"/>
      <c r="Z53" s="81"/>
      <c r="AA53" s="79"/>
      <c r="AB53" s="85"/>
      <c r="AC53" s="81"/>
      <c r="AD53" s="81"/>
      <c r="AE53" s="81"/>
      <c r="AF53" s="81"/>
      <c r="AG53" s="67"/>
      <c r="AH53" s="116"/>
      <c r="AI53" s="81"/>
      <c r="AJ53" s="81"/>
      <c r="AK53" s="81">
        <v>5</v>
      </c>
      <c r="AL53" s="81"/>
      <c r="AM53" s="79">
        <v>3</v>
      </c>
      <c r="AN53" s="85"/>
      <c r="AO53" s="81"/>
      <c r="AP53" s="81"/>
      <c r="AQ53" s="81"/>
      <c r="AR53" s="81"/>
      <c r="AS53" s="77"/>
    </row>
    <row r="54" spans="1:45" ht="27.75" customHeight="1" thickBot="1">
      <c r="A54" s="112">
        <v>3</v>
      </c>
      <c r="B54" s="117" t="s">
        <v>100</v>
      </c>
      <c r="C54" s="87">
        <f t="shared" si="1"/>
        <v>3</v>
      </c>
      <c r="D54" s="118"/>
      <c r="E54" s="119">
        <f>SUM(J54:M54,P54:S54,V54:Y54,AB54:AE54,AH54:AK54,AN54:AQ54,AT54:AW54,AY54:BB54)*15</f>
        <v>30</v>
      </c>
      <c r="F54" s="90">
        <f t="shared" si="11"/>
        <v>0</v>
      </c>
      <c r="G54" s="91">
        <f t="shared" si="11"/>
        <v>0</v>
      </c>
      <c r="H54" s="91">
        <f t="shared" si="11"/>
        <v>0</v>
      </c>
      <c r="I54" s="92">
        <f t="shared" si="11"/>
        <v>30</v>
      </c>
      <c r="J54" s="337"/>
      <c r="K54" s="338"/>
      <c r="L54" s="338"/>
      <c r="M54" s="338"/>
      <c r="N54" s="324"/>
      <c r="O54" s="339"/>
      <c r="P54" s="340"/>
      <c r="Q54" s="338"/>
      <c r="R54" s="338"/>
      <c r="S54" s="338"/>
      <c r="T54" s="324"/>
      <c r="U54" s="341"/>
      <c r="V54" s="122"/>
      <c r="W54" s="123"/>
      <c r="X54" s="123"/>
      <c r="Y54" s="123"/>
      <c r="Z54" s="89"/>
      <c r="AA54" s="120"/>
      <c r="AB54" s="124"/>
      <c r="AC54" s="123"/>
      <c r="AD54" s="123"/>
      <c r="AE54" s="123"/>
      <c r="AF54" s="89"/>
      <c r="AG54" s="121"/>
      <c r="AH54" s="122"/>
      <c r="AI54" s="123"/>
      <c r="AJ54" s="123"/>
      <c r="AK54" s="123"/>
      <c r="AL54" s="89"/>
      <c r="AM54" s="120"/>
      <c r="AN54" s="124"/>
      <c r="AO54" s="123"/>
      <c r="AP54" s="123"/>
      <c r="AQ54" s="123">
        <v>2</v>
      </c>
      <c r="AR54" s="89"/>
      <c r="AS54" s="94">
        <v>3</v>
      </c>
    </row>
    <row r="55" spans="1:45" ht="27.75" customHeight="1" thickBot="1">
      <c r="A55" s="125"/>
      <c r="B55" s="126" t="s">
        <v>59</v>
      </c>
      <c r="C55" s="127"/>
      <c r="D55" s="64"/>
      <c r="E55" s="64"/>
      <c r="F55" s="64"/>
      <c r="G55" s="64"/>
      <c r="H55" s="64"/>
      <c r="I55" s="64"/>
      <c r="J55" s="342"/>
      <c r="K55" s="343"/>
      <c r="L55" s="343"/>
      <c r="M55" s="343"/>
      <c r="N55" s="344" t="s">
        <v>32</v>
      </c>
      <c r="O55" s="345" t="s">
        <v>23</v>
      </c>
      <c r="P55" s="346"/>
      <c r="Q55" s="346"/>
      <c r="R55" s="346"/>
      <c r="S55" s="346"/>
      <c r="T55" s="344" t="s">
        <v>32</v>
      </c>
      <c r="U55" s="347" t="s">
        <v>23</v>
      </c>
      <c r="V55" s="64"/>
      <c r="W55" s="64"/>
      <c r="X55" s="64"/>
      <c r="Y55" s="64"/>
      <c r="Z55" s="128" t="s">
        <v>32</v>
      </c>
      <c r="AA55" s="130" t="s">
        <v>23</v>
      </c>
      <c r="AB55" s="64"/>
      <c r="AC55" s="64"/>
      <c r="AD55" s="64"/>
      <c r="AE55" s="64"/>
      <c r="AF55" s="128" t="s">
        <v>32</v>
      </c>
      <c r="AG55" s="129" t="s">
        <v>23</v>
      </c>
      <c r="AH55" s="64"/>
      <c r="AI55" s="64"/>
      <c r="AJ55" s="64"/>
      <c r="AK55" s="64"/>
      <c r="AL55" s="128" t="s">
        <v>32</v>
      </c>
      <c r="AM55" s="130" t="s">
        <v>23</v>
      </c>
      <c r="AN55" s="64"/>
      <c r="AO55" s="64"/>
      <c r="AP55" s="64"/>
      <c r="AQ55" s="64"/>
      <c r="AR55" s="128" t="s">
        <v>32</v>
      </c>
      <c r="AS55" s="129" t="s">
        <v>23</v>
      </c>
    </row>
    <row r="56" spans="1:46" ht="23.25" customHeight="1" thickBot="1" thickTop="1">
      <c r="A56" s="131"/>
      <c r="B56" s="132"/>
      <c r="C56" s="133">
        <f>C51+C45+C41+C35+C18+C14+C9</f>
        <v>180</v>
      </c>
      <c r="D56" s="80">
        <f>SUM(D10:D50)</f>
        <v>20</v>
      </c>
      <c r="E56" s="134">
        <f>E45+E41+E35+E18+E14+E9</f>
        <v>2490</v>
      </c>
      <c r="F56" s="135">
        <f>+SUM(F10:F51)</f>
        <v>690</v>
      </c>
      <c r="G56" s="135">
        <f>+SUM(G10:G51)</f>
        <v>1710</v>
      </c>
      <c r="H56" s="135">
        <f>+SUM(H10:H51)</f>
        <v>30</v>
      </c>
      <c r="I56" s="136">
        <f>+SUM(I10:I51)</f>
        <v>60</v>
      </c>
      <c r="J56" s="334">
        <f>SUM(J10:J50)</f>
        <v>8</v>
      </c>
      <c r="K56" s="317">
        <f>SUM(K10:K50)</f>
        <v>24</v>
      </c>
      <c r="L56" s="317">
        <f>SUM(L10:L50)</f>
        <v>0</v>
      </c>
      <c r="M56" s="331">
        <f>SUM(M10:M40)</f>
        <v>0</v>
      </c>
      <c r="N56" s="348">
        <v>2</v>
      </c>
      <c r="O56" s="348">
        <f>SUM(O10:O51)</f>
        <v>31</v>
      </c>
      <c r="P56" s="317">
        <f>SUM(P10:P50)</f>
        <v>8</v>
      </c>
      <c r="Q56" s="317">
        <f>SUM(Q10:Q50)</f>
        <v>20</v>
      </c>
      <c r="R56" s="317">
        <f>SUM(R10:R50)</f>
        <v>2</v>
      </c>
      <c r="S56" s="317">
        <f>SUM(S10:S50)</f>
        <v>0</v>
      </c>
      <c r="T56" s="349">
        <v>4</v>
      </c>
      <c r="U56" s="350">
        <f>SUM(U10:U51)</f>
        <v>29</v>
      </c>
      <c r="V56" s="137">
        <f>SUM(V10:V50)</f>
        <v>11</v>
      </c>
      <c r="W56" s="137">
        <f>SUM(W10:W50)</f>
        <v>19</v>
      </c>
      <c r="X56" s="137">
        <f>SUM(X10:X50)</f>
        <v>0</v>
      </c>
      <c r="Y56" s="137">
        <f>SUM(Y10:Y50)</f>
        <v>0</v>
      </c>
      <c r="Z56" s="98">
        <v>1</v>
      </c>
      <c r="AA56" s="138">
        <f>SUM(AA10:AA54)</f>
        <v>30</v>
      </c>
      <c r="AB56" s="137">
        <f>SUM(AB10:AB50)</f>
        <v>7</v>
      </c>
      <c r="AC56" s="137">
        <f>SUM(AC10:AC50)</f>
        <v>23</v>
      </c>
      <c r="AD56" s="137">
        <f>SUM(AD10:AD50)</f>
        <v>0</v>
      </c>
      <c r="AE56" s="137">
        <f>SUM(AE10:AE50)</f>
        <v>0</v>
      </c>
      <c r="AF56" s="98">
        <v>4</v>
      </c>
      <c r="AG56" s="138">
        <f>SUM(AG10:AG54)</f>
        <v>30</v>
      </c>
      <c r="AH56" s="137">
        <f>SUM(AH10:AH50)</f>
        <v>7</v>
      </c>
      <c r="AI56" s="137">
        <f>SUM(AI10:AI50)</f>
        <v>18</v>
      </c>
      <c r="AJ56" s="137">
        <f>SUM(AJ10:AJ50)</f>
        <v>0</v>
      </c>
      <c r="AK56" s="137">
        <f>SUM(AK10:AK50)</f>
        <v>2</v>
      </c>
      <c r="AL56" s="98">
        <v>2</v>
      </c>
      <c r="AM56" s="138">
        <f>SUM(AM10:AM54)</f>
        <v>28</v>
      </c>
      <c r="AN56" s="137">
        <f>SUM(AN10:AN50)</f>
        <v>5</v>
      </c>
      <c r="AO56" s="137">
        <f>SUM(AO10:AO50)</f>
        <v>10</v>
      </c>
      <c r="AP56" s="137">
        <f>SUM(AP10:AP50)</f>
        <v>0</v>
      </c>
      <c r="AQ56" s="137">
        <f>SUM(AQ10:AQ50)</f>
        <v>2</v>
      </c>
      <c r="AR56" s="98">
        <v>6</v>
      </c>
      <c r="AS56" s="138">
        <f>SUM(AS10:AS54)</f>
        <v>32</v>
      </c>
      <c r="AT56" s="139"/>
    </row>
    <row r="57" spans="1:45" ht="27.75" customHeight="1" thickBot="1">
      <c r="A57" s="140"/>
      <c r="B57" s="141" t="s">
        <v>60</v>
      </c>
      <c r="C57" s="141"/>
      <c r="D57" s="142"/>
      <c r="E57" s="143"/>
      <c r="F57" s="142"/>
      <c r="G57" s="142"/>
      <c r="H57" s="142"/>
      <c r="I57" s="142"/>
      <c r="J57" s="351"/>
      <c r="K57" s="352">
        <f>SUM(J56:M56)</f>
        <v>32</v>
      </c>
      <c r="L57" s="353"/>
      <c r="M57" s="354"/>
      <c r="N57" s="353"/>
      <c r="O57" s="355"/>
      <c r="P57" s="356"/>
      <c r="Q57" s="352">
        <f>SUM(P56:S56)</f>
        <v>30</v>
      </c>
      <c r="R57" s="353"/>
      <c r="S57" s="352"/>
      <c r="T57" s="353"/>
      <c r="U57" s="357"/>
      <c r="V57" s="147"/>
      <c r="W57" s="144">
        <f>SUM(V56:Y56)</f>
        <v>30</v>
      </c>
      <c r="X57" s="145"/>
      <c r="Y57" s="144"/>
      <c r="Z57" s="145"/>
      <c r="AA57" s="149"/>
      <c r="AB57" s="150"/>
      <c r="AC57" s="144">
        <f>SUM(AB56:AE56)</f>
        <v>30</v>
      </c>
      <c r="AD57" s="145"/>
      <c r="AE57" s="144"/>
      <c r="AF57" s="145"/>
      <c r="AG57" s="151"/>
      <c r="AH57" s="150"/>
      <c r="AI57" s="144">
        <f>SUM(AH56:AK56)</f>
        <v>27</v>
      </c>
      <c r="AJ57" s="145"/>
      <c r="AK57" s="144"/>
      <c r="AL57" s="145"/>
      <c r="AM57" s="146"/>
      <c r="AN57" s="147"/>
      <c r="AO57" s="152">
        <f>SUM(AN56:AQ56)</f>
        <v>17</v>
      </c>
      <c r="AP57" s="145"/>
      <c r="AQ57" s="144"/>
      <c r="AR57" s="145"/>
      <c r="AS57" s="148"/>
    </row>
    <row r="58" spans="1:46" ht="19.5" customHeight="1" thickTop="1">
      <c r="A58" s="153"/>
      <c r="B58" s="154"/>
      <c r="C58" s="154"/>
      <c r="D58" s="155"/>
      <c r="E58" s="156"/>
      <c r="F58" s="157"/>
      <c r="G58" s="156"/>
      <c r="H58" s="156"/>
      <c r="I58" s="156"/>
      <c r="J58" s="156" t="s">
        <v>61</v>
      </c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8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60"/>
      <c r="AN58" s="159" t="s">
        <v>62</v>
      </c>
      <c r="AO58" s="161"/>
      <c r="AP58" s="159"/>
      <c r="AQ58" s="159"/>
      <c r="AR58" s="159"/>
      <c r="AS58" s="162"/>
      <c r="AT58" s="163"/>
    </row>
    <row r="59" spans="1:45" ht="27.75" customHeight="1" thickBot="1">
      <c r="A59" s="153"/>
      <c r="B59" s="154"/>
      <c r="C59" s="154"/>
      <c r="D59" s="164" t="s">
        <v>63</v>
      </c>
      <c r="E59" s="165"/>
      <c r="F59" s="166"/>
      <c r="G59" s="167" t="s">
        <v>64</v>
      </c>
      <c r="H59" s="165"/>
      <c r="I59" s="165"/>
      <c r="J59" s="165"/>
      <c r="K59" s="168"/>
      <c r="L59" s="169" t="s">
        <v>65</v>
      </c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1"/>
      <c r="AB59" s="172" t="s">
        <v>66</v>
      </c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3"/>
      <c r="AN59" s="159" t="s">
        <v>88</v>
      </c>
      <c r="AO59" s="159"/>
      <c r="AP59" s="159"/>
      <c r="AQ59" s="159"/>
      <c r="AR59" s="159"/>
      <c r="AS59" s="162"/>
    </row>
    <row r="60" spans="1:45" ht="27.75" customHeight="1">
      <c r="A60" s="153"/>
      <c r="B60" s="154"/>
      <c r="C60" s="154"/>
      <c r="D60" s="174" t="s">
        <v>67</v>
      </c>
      <c r="E60" s="175"/>
      <c r="F60" s="176"/>
      <c r="G60" s="369" t="s">
        <v>68</v>
      </c>
      <c r="H60" s="370"/>
      <c r="I60" s="177"/>
      <c r="J60" s="177"/>
      <c r="K60" s="178"/>
      <c r="L60" s="179" t="s">
        <v>69</v>
      </c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1"/>
      <c r="AB60" s="175"/>
      <c r="AC60" s="182"/>
      <c r="AD60" s="175"/>
      <c r="AE60" s="213" t="s">
        <v>94</v>
      </c>
      <c r="AF60" s="175"/>
      <c r="AG60" s="175"/>
      <c r="AH60" s="175"/>
      <c r="AI60" s="175"/>
      <c r="AJ60" s="175"/>
      <c r="AK60" s="175"/>
      <c r="AL60" s="175"/>
      <c r="AM60" s="160"/>
      <c r="AN60" s="159" t="s">
        <v>101</v>
      </c>
      <c r="AO60" s="159"/>
      <c r="AP60" s="159"/>
      <c r="AQ60" s="159"/>
      <c r="AR60" s="159"/>
      <c r="AS60" s="162"/>
    </row>
    <row r="61" spans="1:45" ht="23.25" customHeight="1">
      <c r="A61" s="183"/>
      <c r="B61" s="154"/>
      <c r="C61" s="154"/>
      <c r="D61" s="183" t="s">
        <v>70</v>
      </c>
      <c r="E61" s="154"/>
      <c r="F61" s="184"/>
      <c r="G61" s="371" t="s">
        <v>71</v>
      </c>
      <c r="H61" s="372"/>
      <c r="I61" s="185"/>
      <c r="J61" s="185"/>
      <c r="K61" s="186"/>
      <c r="L61" s="371" t="s">
        <v>69</v>
      </c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3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8"/>
      <c r="AN61" s="154"/>
      <c r="AO61" s="189"/>
      <c r="AP61" s="154"/>
      <c r="AQ61" s="154"/>
      <c r="AR61" s="154"/>
      <c r="AS61" s="190"/>
    </row>
    <row r="62" spans="1:45" ht="18.75" customHeight="1">
      <c r="A62" s="183"/>
      <c r="B62" s="154"/>
      <c r="C62" s="154"/>
      <c r="D62" s="191" t="s">
        <v>72</v>
      </c>
      <c r="E62" s="192"/>
      <c r="F62" s="193"/>
      <c r="G62" s="374" t="s">
        <v>73</v>
      </c>
      <c r="H62" s="375"/>
      <c r="I62" s="194"/>
      <c r="J62" s="194"/>
      <c r="K62" s="195"/>
      <c r="L62" s="374" t="s">
        <v>74</v>
      </c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6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96"/>
      <c r="AN62" s="161"/>
      <c r="AO62" s="154"/>
      <c r="AP62" s="154"/>
      <c r="AQ62" s="154"/>
      <c r="AR62" s="154"/>
      <c r="AS62" s="190"/>
    </row>
    <row r="63" spans="1:45" ht="15.75" customHeight="1">
      <c r="A63" s="183"/>
      <c r="B63" s="154"/>
      <c r="C63" s="154"/>
      <c r="D63" s="183" t="s">
        <v>75</v>
      </c>
      <c r="E63" s="197"/>
      <c r="F63" s="184"/>
      <c r="G63" s="361" t="s">
        <v>73</v>
      </c>
      <c r="H63" s="362"/>
      <c r="I63" s="198"/>
      <c r="J63" s="198"/>
      <c r="K63" s="198"/>
      <c r="L63" s="363" t="s">
        <v>99</v>
      </c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5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96"/>
      <c r="AN63" s="161"/>
      <c r="AO63" s="154"/>
      <c r="AP63" s="154"/>
      <c r="AQ63" s="154"/>
      <c r="AR63" s="154"/>
      <c r="AS63" s="190"/>
    </row>
    <row r="64" spans="1:45" ht="18.75" customHeight="1" thickBot="1">
      <c r="A64" s="199"/>
      <c r="B64" s="200"/>
      <c r="C64" s="200"/>
      <c r="D64" s="199"/>
      <c r="E64" s="200"/>
      <c r="F64" s="201"/>
      <c r="G64" s="366" t="s">
        <v>76</v>
      </c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8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2"/>
      <c r="AN64" s="200"/>
      <c r="AO64" s="200"/>
      <c r="AP64" s="200"/>
      <c r="AQ64" s="200"/>
      <c r="AR64" s="200"/>
      <c r="AS64" s="203"/>
    </row>
    <row r="65" spans="1:45" ht="13.5" thickTop="1">
      <c r="A65" s="204"/>
      <c r="B65" s="205"/>
      <c r="C65" s="205"/>
      <c r="D65" s="204"/>
      <c r="E65" s="206"/>
      <c r="F65" s="206"/>
      <c r="G65" s="206"/>
      <c r="H65" s="204"/>
      <c r="I65" s="204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</row>
  </sheetData>
  <mergeCells count="9">
    <mergeCell ref="C6:C8"/>
    <mergeCell ref="G63:H63"/>
    <mergeCell ref="L63:AA63"/>
    <mergeCell ref="G64:AA64"/>
    <mergeCell ref="G60:H60"/>
    <mergeCell ref="G61:H61"/>
    <mergeCell ref="L61:AA61"/>
    <mergeCell ref="G62:H62"/>
    <mergeCell ref="L62:AA62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2009-03-30T15:07:24Z</cp:lastPrinted>
  <dcterms:created xsi:type="dcterms:W3CDTF">2007-06-22T21:27:16Z</dcterms:created>
  <dcterms:modified xsi:type="dcterms:W3CDTF">2011-06-30T12:02:18Z</dcterms:modified>
  <cp:category/>
  <cp:version/>
  <cp:contentType/>
  <cp:contentStatus/>
</cp:coreProperties>
</file>