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0860" windowHeight="58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'Arkusz1'!$A$1:$AS$62</definedName>
  </definedNames>
  <calcPr fullCalcOnLoad="1"/>
</workbook>
</file>

<file path=xl/sharedStrings.xml><?xml version="1.0" encoding="utf-8"?>
<sst xmlns="http://schemas.openxmlformats.org/spreadsheetml/2006/main" count="169" uniqueCount="102">
  <si>
    <t xml:space="preserve">PAŃSTWOWA WYŻSZA  </t>
  </si>
  <si>
    <t>PLAN STUDIÓW</t>
  </si>
  <si>
    <t>SZKOŁA ZAWODOWA w ELBLĄGU</t>
  </si>
  <si>
    <t xml:space="preserve">                   </t>
  </si>
  <si>
    <t>INSTYTUT  PEDAGOGICZNO-JĘZYKOWY</t>
  </si>
  <si>
    <t xml:space="preserve">Studia dzienne </t>
  </si>
  <si>
    <t>Ogólnie liczba godzin</t>
  </si>
  <si>
    <t>Rozdział zajęć programowych na semestry</t>
  </si>
  <si>
    <t>L.p.</t>
  </si>
  <si>
    <t>Nazwa przedmiotu</t>
  </si>
  <si>
    <t>L. egz.</t>
  </si>
  <si>
    <t>w  tym</t>
  </si>
  <si>
    <t>sem  I</t>
  </si>
  <si>
    <t>sem  II</t>
  </si>
  <si>
    <t>sem  III</t>
  </si>
  <si>
    <t>sem  IV</t>
  </si>
  <si>
    <t>sem  V</t>
  </si>
  <si>
    <t>sem  VI</t>
  </si>
  <si>
    <t>w</t>
  </si>
  <si>
    <t>ć</t>
  </si>
  <si>
    <t>l</t>
  </si>
  <si>
    <t>p/s</t>
  </si>
  <si>
    <t>A</t>
  </si>
  <si>
    <t>PRZEDMIOTY  KSZTAŁCENIA OGÓLNEGO</t>
  </si>
  <si>
    <t>Język obcy</t>
  </si>
  <si>
    <t>Język łaciński</t>
  </si>
  <si>
    <t>Wychowanie fizyczne</t>
  </si>
  <si>
    <t>Historia literatury Niemiec i krajów niemieckojęzycznych</t>
  </si>
  <si>
    <t>Historia Niemiec i krajów niemieckojęzycznych</t>
  </si>
  <si>
    <t>Wstęp do językoznawstwa</t>
  </si>
  <si>
    <t>Wstęp do literaturoznawstwa</t>
  </si>
  <si>
    <t>Gramatyka kontrastywna</t>
  </si>
  <si>
    <t>D</t>
  </si>
  <si>
    <t>Psychologia</t>
  </si>
  <si>
    <t>Pedagogika</t>
  </si>
  <si>
    <t>Metodyka</t>
  </si>
  <si>
    <t>Seminarium dyplomowe</t>
  </si>
  <si>
    <t>Emisja głosu</t>
  </si>
  <si>
    <t>Godzin tygodniowo</t>
  </si>
  <si>
    <t>Praktyki*</t>
  </si>
  <si>
    <t xml:space="preserve">Zatwierdzony przez </t>
  </si>
  <si>
    <t xml:space="preserve">  Semestr</t>
  </si>
  <si>
    <t>Czas trwania</t>
  </si>
  <si>
    <t>Rodzaj praktyki</t>
  </si>
  <si>
    <t>Obowiązuje od:</t>
  </si>
  <si>
    <t xml:space="preserve">III </t>
  </si>
  <si>
    <t>5 tyg.</t>
  </si>
  <si>
    <t>asystencka</t>
  </si>
  <si>
    <t>IV</t>
  </si>
  <si>
    <t>6 tyg.</t>
  </si>
  <si>
    <t>V</t>
  </si>
  <si>
    <t>4 tyg.</t>
  </si>
  <si>
    <t>nauczycielska</t>
  </si>
  <si>
    <t>Technologia informacyjna</t>
  </si>
  <si>
    <t>Gramatyka praktyczna</t>
  </si>
  <si>
    <t>VI</t>
  </si>
  <si>
    <t>*Łączna liczba godzin praktyki pedagogicznej wynosi 180h</t>
  </si>
  <si>
    <t>Praca dyplomowa</t>
  </si>
  <si>
    <t>Wstęp do teorii akwizycji i komunikacji językowej</t>
  </si>
  <si>
    <t>Egzamin</t>
  </si>
  <si>
    <t>ECTS</t>
  </si>
  <si>
    <t>E</t>
  </si>
  <si>
    <t xml:space="preserve">RAZEM    A+B+C+D+E   </t>
  </si>
  <si>
    <t>Wiedza o krajach obszaru językowego</t>
  </si>
  <si>
    <t>asystencka II specjalność nauczycielska</t>
  </si>
  <si>
    <t>Praktyki</t>
  </si>
  <si>
    <t>Etyka zawodu nauczyciela</t>
  </si>
  <si>
    <t>PRZEDMIOTY  PODSTAWOWE</t>
  </si>
  <si>
    <t>PRZEDMIOTY KIERUNKOWE</t>
  </si>
  <si>
    <t>B</t>
  </si>
  <si>
    <t>C</t>
  </si>
  <si>
    <t>Przygotowanie do egzaminu dyplomowego</t>
  </si>
  <si>
    <t>PRZEDMIOTY KSZTAŁCENIA NAUCZYCIELSKIEGO</t>
  </si>
  <si>
    <t>Praktyczna nauka języka niemieckiego</t>
  </si>
  <si>
    <t>Fonetyka z elementami fonologii</t>
  </si>
  <si>
    <t>Asystencka</t>
  </si>
  <si>
    <t>Nauczycielska</t>
  </si>
  <si>
    <t>Specjalność: Filologia germańska - nauczycielska</t>
  </si>
  <si>
    <t>Radę Instytutu</t>
  </si>
  <si>
    <t>F</t>
  </si>
  <si>
    <t>G</t>
  </si>
  <si>
    <t>PRZEDMIOTY FAKULTATYWNE</t>
  </si>
  <si>
    <t>Kierunek:  Filologia</t>
  </si>
  <si>
    <t>II SPECJALNOŚĆ NAUCZYCIELSKA - TERAPIA PEDAGOGICZNA</t>
  </si>
  <si>
    <t>Podstawy teoretyczne terapii pedagogicznej</t>
  </si>
  <si>
    <t>Zaburzenia rozwojowe wieku szkolnego</t>
  </si>
  <si>
    <t>Wybrane zagadnienia z nauki czytania i pisania</t>
  </si>
  <si>
    <t>Metodyka zajęć korekcyjno-kompensacyjnych</t>
  </si>
  <si>
    <t>Wybrane metody terapii pedagogicznej</t>
  </si>
  <si>
    <t>II specjalność nauczycielska - terapia pedagogiczna</t>
  </si>
  <si>
    <t>Historia języka niemieckiego</t>
  </si>
  <si>
    <t>Przedmiot fakultatywny sem 3</t>
  </si>
  <si>
    <t>Przedmiot fakultatywny sem 4</t>
  </si>
  <si>
    <t>Przedmiot fakultatywny sem 5</t>
  </si>
  <si>
    <t>Gramatyka opisowa języka niemieckiego</t>
  </si>
  <si>
    <t>Przedmiot humanistyczny wybieralny</t>
  </si>
  <si>
    <t>II specjalności</t>
  </si>
  <si>
    <t xml:space="preserve"> w dn. 17.06.2011</t>
  </si>
  <si>
    <t>Zmiany</t>
  </si>
  <si>
    <t>01.10.2010</t>
  </si>
  <si>
    <t>obow. Studentów rekrutowanych w r.akadem. 2010/2011</t>
  </si>
  <si>
    <t>od 01.10.2011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</si>
</sst>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2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4"/>
      <name val="Arial Narrow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9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ashDot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 style="double"/>
      <right style="double"/>
      <top style="thin"/>
      <bottom style="medium"/>
    </border>
    <border>
      <left style="double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hair"/>
      <bottom style="hair"/>
    </border>
    <border>
      <left style="double"/>
      <right style="thin"/>
      <top style="thin"/>
      <bottom style="thin"/>
    </border>
    <border>
      <left style="medium"/>
      <right>
        <color indexed="63"/>
      </right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 style="medium"/>
    </border>
    <border>
      <left style="medium"/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Dot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ashDot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ashDot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medium"/>
      <top style="dotted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textRotation="9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 textRotation="90"/>
    </xf>
    <xf numFmtId="0" fontId="5" fillId="2" borderId="26" xfId="0" applyFont="1" applyFill="1" applyBorder="1" applyAlignment="1">
      <alignment horizontal="center" textRotation="90"/>
    </xf>
    <xf numFmtId="0" fontId="5" fillId="2" borderId="24" xfId="0" applyFont="1" applyFill="1" applyBorder="1" applyAlignment="1">
      <alignment horizontal="center" textRotation="90"/>
    </xf>
    <xf numFmtId="0" fontId="6" fillId="2" borderId="27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center" wrapText="1"/>
    </xf>
    <xf numFmtId="0" fontId="1" fillId="2" borderId="30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1" fillId="0" borderId="39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6" fillId="2" borderId="30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9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left"/>
    </xf>
    <xf numFmtId="0" fontId="1" fillId="2" borderId="46" xfId="0" applyFont="1" applyFill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left"/>
    </xf>
    <xf numFmtId="0" fontId="6" fillId="0" borderId="58" xfId="0" applyFont="1" applyBorder="1" applyAlignment="1">
      <alignment horizontal="center"/>
    </xf>
    <xf numFmtId="0" fontId="1" fillId="2" borderId="59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2" borderId="62" xfId="0" applyFont="1" applyFill="1" applyBorder="1" applyAlignment="1">
      <alignment horizontal="center"/>
    </xf>
    <xf numFmtId="0" fontId="5" fillId="2" borderId="58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 textRotation="90"/>
    </xf>
    <xf numFmtId="0" fontId="1" fillId="2" borderId="63" xfId="0" applyFont="1" applyFill="1" applyBorder="1" applyAlignment="1">
      <alignment horizontal="center" textRotation="90"/>
    </xf>
    <xf numFmtId="0" fontId="5" fillId="2" borderId="64" xfId="0" applyFont="1" applyFill="1" applyBorder="1" applyAlignment="1">
      <alignment horizontal="center"/>
    </xf>
    <xf numFmtId="0" fontId="5" fillId="2" borderId="65" xfId="0" applyFont="1" applyFill="1" applyBorder="1" applyAlignment="1">
      <alignment horizontal="left"/>
    </xf>
    <xf numFmtId="0" fontId="1" fillId="2" borderId="66" xfId="0" applyFont="1" applyFill="1" applyBorder="1" applyAlignment="1">
      <alignment horizontal="center"/>
    </xf>
    <xf numFmtId="0" fontId="1" fillId="2" borderId="67" xfId="0" applyFont="1" applyFill="1" applyBorder="1" applyAlignment="1">
      <alignment horizontal="center"/>
    </xf>
    <xf numFmtId="0" fontId="1" fillId="2" borderId="52" xfId="0" applyFont="1" applyFill="1" applyBorder="1" applyAlignment="1">
      <alignment horizontal="center"/>
    </xf>
    <xf numFmtId="0" fontId="1" fillId="2" borderId="6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63" xfId="0" applyFont="1" applyFill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right"/>
    </xf>
    <xf numFmtId="0" fontId="7" fillId="0" borderId="70" xfId="0" applyFont="1" applyBorder="1" applyAlignment="1">
      <alignment horizontal="center"/>
    </xf>
    <xf numFmtId="0" fontId="7" fillId="0" borderId="70" xfId="0" applyFont="1" applyBorder="1" applyAlignment="1">
      <alignment/>
    </xf>
    <xf numFmtId="0" fontId="7" fillId="0" borderId="71" xfId="0" applyFont="1" applyBorder="1" applyAlignment="1">
      <alignment horizontal="center"/>
    </xf>
    <xf numFmtId="0" fontId="6" fillId="0" borderId="72" xfId="0" applyFont="1" applyFill="1" applyBorder="1" applyAlignment="1">
      <alignment horizontal="centerContinuous"/>
    </xf>
    <xf numFmtId="0" fontId="6" fillId="0" borderId="70" xfId="0" applyFont="1" applyFill="1" applyBorder="1" applyAlignment="1">
      <alignment horizontal="centerContinuous"/>
    </xf>
    <xf numFmtId="0" fontId="6" fillId="0" borderId="73" xfId="0" applyFont="1" applyFill="1" applyBorder="1" applyAlignment="1">
      <alignment horizontal="center"/>
    </xf>
    <xf numFmtId="0" fontId="6" fillId="0" borderId="72" xfId="0" applyFont="1" applyFill="1" applyBorder="1" applyAlignment="1">
      <alignment/>
    </xf>
    <xf numFmtId="0" fontId="6" fillId="0" borderId="71" xfId="0" applyFont="1" applyFill="1" applyBorder="1" applyAlignment="1">
      <alignment/>
    </xf>
    <xf numFmtId="0" fontId="6" fillId="0" borderId="73" xfId="0" applyFont="1" applyFill="1" applyBorder="1" applyAlignment="1">
      <alignment/>
    </xf>
    <xf numFmtId="0" fontId="6" fillId="0" borderId="72" xfId="0" applyFont="1" applyFill="1" applyBorder="1" applyAlignment="1">
      <alignment horizontal="center"/>
    </xf>
    <xf numFmtId="0" fontId="6" fillId="0" borderId="71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Continuous" wrapText="1"/>
    </xf>
    <xf numFmtId="0" fontId="5" fillId="0" borderId="74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75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76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7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78" xfId="0" applyFont="1" applyBorder="1" applyAlignment="1">
      <alignment/>
    </xf>
    <xf numFmtId="0" fontId="5" fillId="0" borderId="7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79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80" xfId="0" applyFont="1" applyBorder="1" applyAlignment="1">
      <alignment horizontal="centerContinuous"/>
    </xf>
    <xf numFmtId="0" fontId="5" fillId="0" borderId="27" xfId="0" applyFont="1" applyBorder="1" applyAlignment="1">
      <alignment/>
    </xf>
    <xf numFmtId="0" fontId="5" fillId="0" borderId="81" xfId="0" applyFont="1" applyBorder="1" applyAlignment="1">
      <alignment/>
    </xf>
    <xf numFmtId="0" fontId="5" fillId="0" borderId="7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82" xfId="0" applyFont="1" applyBorder="1" applyAlignment="1">
      <alignment/>
    </xf>
    <xf numFmtId="0" fontId="5" fillId="0" borderId="83" xfId="0" applyFont="1" applyBorder="1" applyAlignment="1">
      <alignment/>
    </xf>
    <xf numFmtId="0" fontId="5" fillId="0" borderId="83" xfId="0" applyFont="1" applyBorder="1" applyAlignment="1">
      <alignment/>
    </xf>
    <xf numFmtId="0" fontId="5" fillId="0" borderId="84" xfId="0" applyFont="1" applyBorder="1" applyAlignment="1">
      <alignment horizontal="centerContinuous"/>
    </xf>
    <xf numFmtId="0" fontId="5" fillId="0" borderId="83" xfId="0" applyFont="1" applyBorder="1" applyAlignment="1">
      <alignment horizontal="centerContinuous"/>
    </xf>
    <xf numFmtId="0" fontId="5" fillId="0" borderId="85" xfId="0" applyFont="1" applyBorder="1" applyAlignment="1">
      <alignment horizontal="centerContinuous"/>
    </xf>
    <xf numFmtId="15" fontId="6" fillId="0" borderId="0" xfId="0" applyNumberFormat="1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74" xfId="0" applyFont="1" applyBorder="1" applyAlignment="1">
      <alignment horizontal="left"/>
    </xf>
    <xf numFmtId="0" fontId="5" fillId="0" borderId="82" xfId="0" applyFont="1" applyBorder="1" applyAlignment="1">
      <alignment/>
    </xf>
    <xf numFmtId="0" fontId="5" fillId="0" borderId="86" xfId="0" applyFont="1" applyBorder="1" applyAlignment="1">
      <alignment horizontal="center"/>
    </xf>
    <xf numFmtId="0" fontId="5" fillId="0" borderId="87" xfId="0" applyFont="1" applyBorder="1" applyAlignment="1">
      <alignment horizontal="center"/>
    </xf>
    <xf numFmtId="0" fontId="5" fillId="0" borderId="65" xfId="0" applyFont="1" applyBorder="1" applyAlignment="1">
      <alignment horizontal="left"/>
    </xf>
    <xf numFmtId="0" fontId="5" fillId="0" borderId="7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88" xfId="0" applyFont="1" applyBorder="1" applyAlignment="1">
      <alignment horizontal="left"/>
    </xf>
    <xf numFmtId="0" fontId="5" fillId="0" borderId="89" xfId="0" applyFont="1" applyBorder="1" applyAlignment="1">
      <alignment horizontal="left"/>
    </xf>
    <xf numFmtId="0" fontId="5" fillId="0" borderId="90" xfId="0" applyFont="1" applyBorder="1" applyAlignment="1">
      <alignment/>
    </xf>
    <xf numFmtId="0" fontId="5" fillId="0" borderId="91" xfId="0" applyFont="1" applyBorder="1" applyAlignment="1">
      <alignment horizontal="center"/>
    </xf>
    <xf numFmtId="0" fontId="5" fillId="0" borderId="92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93" xfId="0" applyFont="1" applyBorder="1" applyAlignment="1">
      <alignment horizontal="center"/>
    </xf>
    <xf numFmtId="0" fontId="5" fillId="0" borderId="69" xfId="0" applyFont="1" applyBorder="1" applyAlignment="1">
      <alignment horizontal="left"/>
    </xf>
    <xf numFmtId="0" fontId="5" fillId="0" borderId="70" xfId="0" applyFont="1" applyBorder="1" applyAlignment="1">
      <alignment horizontal="left"/>
    </xf>
    <xf numFmtId="0" fontId="5" fillId="0" borderId="94" xfId="0" applyFont="1" applyBorder="1" applyAlignment="1">
      <alignment horizontal="left"/>
    </xf>
    <xf numFmtId="0" fontId="5" fillId="0" borderId="95" xfId="0" applyFont="1" applyBorder="1" applyAlignment="1">
      <alignment horizontal="left"/>
    </xf>
    <xf numFmtId="0" fontId="5" fillId="0" borderId="73" xfId="0" applyFont="1" applyBorder="1" applyAlignment="1">
      <alignment horizontal="left"/>
    </xf>
    <xf numFmtId="0" fontId="5" fillId="0" borderId="71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96" xfId="0" applyFont="1" applyFill="1" applyBorder="1" applyAlignment="1">
      <alignment horizontal="center"/>
    </xf>
    <xf numFmtId="0" fontId="1" fillId="2" borderId="97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98" xfId="0" applyFont="1" applyFill="1" applyBorder="1" applyAlignment="1">
      <alignment horizontal="center"/>
    </xf>
    <xf numFmtId="0" fontId="1" fillId="2" borderId="99" xfId="0" applyFont="1" applyFill="1" applyBorder="1" applyAlignment="1">
      <alignment horizontal="center"/>
    </xf>
    <xf numFmtId="0" fontId="1" fillId="2" borderId="100" xfId="0" applyFont="1" applyFill="1" applyBorder="1" applyAlignment="1">
      <alignment horizontal="center"/>
    </xf>
    <xf numFmtId="0" fontId="1" fillId="2" borderId="101" xfId="0" applyFont="1" applyFill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1" fillId="0" borderId="4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02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2" borderId="102" xfId="0" applyFont="1" applyFill="1" applyBorder="1" applyAlignment="1">
      <alignment horizontal="center"/>
    </xf>
    <xf numFmtId="0" fontId="1" fillId="0" borderId="103" xfId="0" applyFont="1" applyBorder="1" applyAlignment="1">
      <alignment horizontal="center"/>
    </xf>
    <xf numFmtId="0" fontId="1" fillId="0" borderId="104" xfId="0" applyFont="1" applyBorder="1" applyAlignment="1">
      <alignment horizontal="center"/>
    </xf>
    <xf numFmtId="0" fontId="1" fillId="0" borderId="105" xfId="0" applyFont="1" applyBorder="1" applyAlignment="1">
      <alignment horizontal="center"/>
    </xf>
    <xf numFmtId="0" fontId="1" fillId="0" borderId="106" xfId="0" applyFont="1" applyBorder="1" applyAlignment="1">
      <alignment horizontal="center"/>
    </xf>
    <xf numFmtId="0" fontId="1" fillId="0" borderId="96" xfId="0" applyFont="1" applyBorder="1" applyAlignment="1">
      <alignment horizontal="center"/>
    </xf>
    <xf numFmtId="0" fontId="1" fillId="2" borderId="96" xfId="0" applyFont="1" applyFill="1" applyBorder="1" applyAlignment="1">
      <alignment horizontal="center"/>
    </xf>
    <xf numFmtId="0" fontId="1" fillId="0" borderId="98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107" xfId="0" applyFont="1" applyBorder="1" applyAlignment="1">
      <alignment horizontal="center"/>
    </xf>
    <xf numFmtId="0" fontId="1" fillId="0" borderId="108" xfId="0" applyFont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07" xfId="0" applyFont="1" applyFill="1" applyBorder="1" applyAlignment="1">
      <alignment horizontal="center"/>
    </xf>
    <xf numFmtId="0" fontId="1" fillId="0" borderId="109" xfId="0" applyFont="1" applyFill="1" applyBorder="1" applyAlignment="1">
      <alignment horizontal="center"/>
    </xf>
    <xf numFmtId="0" fontId="1" fillId="2" borderId="108" xfId="0" applyFont="1" applyFill="1" applyBorder="1" applyAlignment="1">
      <alignment horizontal="center"/>
    </xf>
    <xf numFmtId="0" fontId="1" fillId="0" borderId="109" xfId="0" applyFont="1" applyBorder="1" applyAlignment="1">
      <alignment horizontal="center"/>
    </xf>
    <xf numFmtId="0" fontId="1" fillId="2" borderId="110" xfId="0" applyFont="1" applyFill="1" applyBorder="1" applyAlignment="1">
      <alignment horizontal="center"/>
    </xf>
    <xf numFmtId="0" fontId="11" fillId="0" borderId="107" xfId="0" applyFont="1" applyBorder="1" applyAlignment="1">
      <alignment horizontal="center"/>
    </xf>
    <xf numFmtId="0" fontId="1" fillId="0" borderId="99" xfId="0" applyFont="1" applyBorder="1" applyAlignment="1">
      <alignment horizontal="center"/>
    </xf>
    <xf numFmtId="0" fontId="1" fillId="0" borderId="111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6" fillId="2" borderId="100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center" vertical="center"/>
    </xf>
    <xf numFmtId="0" fontId="6" fillId="2" borderId="101" xfId="0" applyFont="1" applyFill="1" applyBorder="1" applyAlignment="1">
      <alignment horizontal="center" vertical="center"/>
    </xf>
    <xf numFmtId="0" fontId="1" fillId="2" borderId="112" xfId="0" applyFont="1" applyFill="1" applyBorder="1" applyAlignment="1">
      <alignment horizontal="center" vertical="center"/>
    </xf>
    <xf numFmtId="0" fontId="1" fillId="2" borderId="100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10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2" borderId="74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center" vertical="center"/>
    </xf>
    <xf numFmtId="0" fontId="12" fillId="2" borderId="100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12" fillId="2" borderId="10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2" borderId="30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1" fillId="2" borderId="113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6" fillId="2" borderId="113" xfId="0" applyFont="1" applyFill="1" applyBorder="1" applyAlignment="1">
      <alignment horizontal="left" vertical="center"/>
    </xf>
    <xf numFmtId="0" fontId="1" fillId="2" borderId="54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101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1" fillId="0" borderId="114" xfId="0" applyFont="1" applyBorder="1" applyAlignment="1">
      <alignment horizontal="center"/>
    </xf>
    <xf numFmtId="0" fontId="1" fillId="0" borderId="115" xfId="0" applyFont="1" applyBorder="1" applyAlignment="1">
      <alignment horizontal="center"/>
    </xf>
    <xf numFmtId="0" fontId="5" fillId="4" borderId="9" xfId="0" applyFont="1" applyFill="1" applyBorder="1" applyAlignment="1">
      <alignment/>
    </xf>
    <xf numFmtId="0" fontId="5" fillId="4" borderId="0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 textRotation="90"/>
    </xf>
    <xf numFmtId="0" fontId="5" fillId="4" borderId="26" xfId="0" applyFont="1" applyFill="1" applyBorder="1" applyAlignment="1">
      <alignment horizontal="center" textRotation="90"/>
    </xf>
    <xf numFmtId="0" fontId="8" fillId="4" borderId="43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/>
    </xf>
    <xf numFmtId="0" fontId="1" fillId="4" borderId="107" xfId="0" applyFont="1" applyFill="1" applyBorder="1" applyAlignment="1">
      <alignment horizontal="center"/>
    </xf>
    <xf numFmtId="0" fontId="1" fillId="4" borderId="109" xfId="0" applyFont="1" applyFill="1" applyBorder="1" applyAlignment="1">
      <alignment horizontal="center"/>
    </xf>
    <xf numFmtId="0" fontId="1" fillId="4" borderId="110" xfId="0" applyFont="1" applyFill="1" applyBorder="1" applyAlignment="1">
      <alignment horizontal="center"/>
    </xf>
    <xf numFmtId="0" fontId="1" fillId="4" borderId="37" xfId="0" applyFont="1" applyFill="1" applyBorder="1" applyAlignment="1">
      <alignment horizontal="center"/>
    </xf>
    <xf numFmtId="0" fontId="1" fillId="4" borderId="108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96" xfId="0" applyFont="1" applyFill="1" applyBorder="1" applyAlignment="1">
      <alignment horizontal="center"/>
    </xf>
    <xf numFmtId="0" fontId="1" fillId="4" borderId="98" xfId="0" applyFont="1" applyFill="1" applyBorder="1" applyAlignment="1">
      <alignment horizontal="center"/>
    </xf>
    <xf numFmtId="0" fontId="1" fillId="4" borderId="97" xfId="0" applyFont="1" applyFill="1" applyBorder="1" applyAlignment="1">
      <alignment horizontal="center"/>
    </xf>
    <xf numFmtId="0" fontId="1" fillId="4" borderId="99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/>
    </xf>
    <xf numFmtId="0" fontId="1" fillId="4" borderId="111" xfId="0" applyFont="1" applyFill="1" applyBorder="1" applyAlignment="1">
      <alignment horizontal="center"/>
    </xf>
    <xf numFmtId="0" fontId="1" fillId="4" borderId="38" xfId="0" applyFont="1" applyFill="1" applyBorder="1" applyAlignment="1">
      <alignment horizontal="center"/>
    </xf>
    <xf numFmtId="0" fontId="1" fillId="4" borderId="61" xfId="0" applyFont="1" applyFill="1" applyBorder="1" applyAlignment="1">
      <alignment horizontal="center"/>
    </xf>
    <xf numFmtId="0" fontId="1" fillId="4" borderId="65" xfId="0" applyFont="1" applyFill="1" applyBorder="1" applyAlignment="1">
      <alignment horizontal="center"/>
    </xf>
    <xf numFmtId="0" fontId="12" fillId="4" borderId="4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34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0" fontId="1" fillId="4" borderId="116" xfId="0" applyFont="1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1" fillId="4" borderId="103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102" xfId="0" applyFont="1" applyFill="1" applyBorder="1" applyAlignment="1">
      <alignment horizontal="center"/>
    </xf>
    <xf numFmtId="0" fontId="1" fillId="4" borderId="104" xfId="0" applyFont="1" applyFill="1" applyBorder="1" applyAlignment="1">
      <alignment horizontal="center"/>
    </xf>
    <xf numFmtId="0" fontId="1" fillId="4" borderId="105" xfId="0" applyFont="1" applyFill="1" applyBorder="1" applyAlignment="1">
      <alignment horizontal="center"/>
    </xf>
    <xf numFmtId="0" fontId="1" fillId="4" borderId="62" xfId="0" applyFont="1" applyFill="1" applyBorder="1" applyAlignment="1">
      <alignment horizontal="center"/>
    </xf>
    <xf numFmtId="0" fontId="1" fillId="4" borderId="50" xfId="0" applyFont="1" applyFill="1" applyBorder="1" applyAlignment="1">
      <alignment horizontal="center"/>
    </xf>
    <xf numFmtId="0" fontId="1" fillId="4" borderId="51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1" fillId="4" borderId="52" xfId="0" applyFont="1" applyFill="1" applyBorder="1" applyAlignment="1">
      <alignment horizontal="center"/>
    </xf>
    <xf numFmtId="0" fontId="1" fillId="4" borderId="49" xfId="0" applyFont="1" applyFill="1" applyBorder="1" applyAlignment="1">
      <alignment horizontal="center"/>
    </xf>
    <xf numFmtId="0" fontId="1" fillId="4" borderId="56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4" borderId="60" xfId="0" applyFont="1" applyFill="1" applyBorder="1" applyAlignment="1">
      <alignment horizontal="center"/>
    </xf>
    <xf numFmtId="0" fontId="1" fillId="4" borderId="59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 textRotation="90"/>
    </xf>
    <xf numFmtId="0" fontId="1" fillId="4" borderId="63" xfId="0" applyFont="1" applyFill="1" applyBorder="1" applyAlignment="1">
      <alignment horizontal="center" textRotation="90"/>
    </xf>
    <xf numFmtId="0" fontId="1" fillId="4" borderId="28" xfId="0" applyFont="1" applyFill="1" applyBorder="1" applyAlignment="1">
      <alignment horizontal="center"/>
    </xf>
    <xf numFmtId="0" fontId="1" fillId="4" borderId="117" xfId="0" applyFont="1" applyFill="1" applyBorder="1" applyAlignment="1">
      <alignment horizontal="center"/>
    </xf>
    <xf numFmtId="0" fontId="1" fillId="4" borderId="63" xfId="0" applyFont="1" applyFill="1" applyBorder="1" applyAlignment="1">
      <alignment horizontal="center"/>
    </xf>
    <xf numFmtId="0" fontId="6" fillId="4" borderId="118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Continuous"/>
    </xf>
    <xf numFmtId="0" fontId="6" fillId="4" borderId="70" xfId="0" applyFont="1" applyFill="1" applyBorder="1" applyAlignment="1">
      <alignment horizontal="centerContinuous"/>
    </xf>
    <xf numFmtId="0" fontId="6" fillId="4" borderId="73" xfId="0" applyFont="1" applyFill="1" applyBorder="1" applyAlignment="1">
      <alignment horizontal="center"/>
    </xf>
    <xf numFmtId="0" fontId="6" fillId="4" borderId="72" xfId="0" applyFont="1" applyFill="1" applyBorder="1" applyAlignment="1">
      <alignment/>
    </xf>
    <xf numFmtId="0" fontId="6" fillId="4" borderId="71" xfId="0" applyFont="1" applyFill="1" applyBorder="1" applyAlignment="1">
      <alignment/>
    </xf>
    <xf numFmtId="0" fontId="1" fillId="2" borderId="119" xfId="0" applyFont="1" applyFill="1" applyBorder="1" applyAlignment="1">
      <alignment horizontal="center" textRotation="90"/>
    </xf>
    <xf numFmtId="0" fontId="1" fillId="2" borderId="120" xfId="0" applyFont="1" applyFill="1" applyBorder="1" applyAlignment="1">
      <alignment horizontal="center" textRotation="90"/>
    </xf>
    <xf numFmtId="0" fontId="1" fillId="2" borderId="121" xfId="0" applyFont="1" applyFill="1" applyBorder="1" applyAlignment="1">
      <alignment horizontal="center" textRotation="90"/>
    </xf>
    <xf numFmtId="0" fontId="7" fillId="0" borderId="122" xfId="0" applyFont="1" applyBorder="1" applyAlignment="1">
      <alignment/>
    </xf>
    <xf numFmtId="0" fontId="7" fillId="0" borderId="70" xfId="0" applyFont="1" applyBorder="1" applyAlignment="1">
      <alignment/>
    </xf>
    <xf numFmtId="0" fontId="7" fillId="0" borderId="73" xfId="0" applyFont="1" applyBorder="1" applyAlignment="1">
      <alignment/>
    </xf>
    <xf numFmtId="0" fontId="5" fillId="0" borderId="84" xfId="0" applyFont="1" applyBorder="1" applyAlignment="1">
      <alignment horizontal="center"/>
    </xf>
    <xf numFmtId="0" fontId="5" fillId="0" borderId="83" xfId="0" applyFont="1" applyBorder="1" applyAlignment="1">
      <alignment horizontal="center"/>
    </xf>
    <xf numFmtId="0" fontId="5" fillId="0" borderId="123" xfId="0" applyFont="1" applyBorder="1" applyAlignment="1">
      <alignment horizontal="center"/>
    </xf>
    <xf numFmtId="0" fontId="5" fillId="0" borderId="86" xfId="0" applyFont="1" applyBorder="1" applyAlignment="1">
      <alignment horizontal="center"/>
    </xf>
    <xf numFmtId="0" fontId="5" fillId="0" borderId="124" xfId="0" applyFont="1" applyBorder="1" applyAlignment="1">
      <alignment horizontal="center"/>
    </xf>
    <xf numFmtId="0" fontId="5" fillId="0" borderId="125" xfId="0" applyFont="1" applyBorder="1" applyAlignment="1">
      <alignment horizontal="center"/>
    </xf>
    <xf numFmtId="0" fontId="5" fillId="0" borderId="91" xfId="0" applyFont="1" applyBorder="1" applyAlignment="1">
      <alignment horizontal="center"/>
    </xf>
    <xf numFmtId="0" fontId="5" fillId="0" borderId="126" xfId="0" applyFont="1" applyBorder="1" applyAlignment="1">
      <alignment horizontal="center"/>
    </xf>
    <xf numFmtId="0" fontId="5" fillId="0" borderId="127" xfId="0" applyFont="1" applyBorder="1" applyAlignment="1">
      <alignment horizontal="center"/>
    </xf>
    <xf numFmtId="0" fontId="5" fillId="0" borderId="93" xfId="0" applyFont="1" applyBorder="1" applyAlignment="1">
      <alignment horizontal="center"/>
    </xf>
    <xf numFmtId="0" fontId="5" fillId="0" borderId="12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3"/>
  <sheetViews>
    <sheetView tabSelected="1" view="pageBreakPreview" zoomScale="75" zoomScaleNormal="75" zoomScaleSheetLayoutView="75" workbookViewId="0" topLeftCell="A40">
      <selection activeCell="AD61" sqref="AD61"/>
    </sheetView>
  </sheetViews>
  <sheetFormatPr defaultColWidth="9.00390625" defaultRowHeight="12.75"/>
  <cols>
    <col min="1" max="1" width="4.875" style="10" customWidth="1"/>
    <col min="2" max="2" width="53.125" style="10" customWidth="1"/>
    <col min="3" max="3" width="6.00390625" style="10" customWidth="1"/>
    <col min="4" max="4" width="4.875" style="10" customWidth="1"/>
    <col min="5" max="5" width="9.125" style="10" customWidth="1"/>
    <col min="6" max="6" width="5.875" style="10" customWidth="1"/>
    <col min="7" max="7" width="7.125" style="10" customWidth="1"/>
    <col min="8" max="8" width="6.00390625" style="10" customWidth="1"/>
    <col min="9" max="9" width="4.375" style="10" customWidth="1"/>
    <col min="10" max="10" width="4.625" style="10" customWidth="1"/>
    <col min="11" max="11" width="5.125" style="10" customWidth="1"/>
    <col min="12" max="13" width="3.25390625" style="10" customWidth="1"/>
    <col min="14" max="14" width="4.00390625" style="10" customWidth="1"/>
    <col min="15" max="15" width="5.00390625" style="10" customWidth="1"/>
    <col min="16" max="16" width="4.75390625" style="10" customWidth="1"/>
    <col min="17" max="17" width="4.125" style="10" customWidth="1"/>
    <col min="18" max="18" width="2.75390625" style="10" customWidth="1"/>
    <col min="19" max="20" width="3.375" style="10" customWidth="1"/>
    <col min="21" max="22" width="4.25390625" style="10" customWidth="1"/>
    <col min="23" max="23" width="4.125" style="10" customWidth="1"/>
    <col min="24" max="24" width="2.75390625" style="10" customWidth="1"/>
    <col min="25" max="26" width="3.375" style="10" customWidth="1"/>
    <col min="27" max="28" width="4.875" style="10" customWidth="1"/>
    <col min="29" max="29" width="5.00390625" style="10" customWidth="1"/>
    <col min="30" max="30" width="2.75390625" style="10" customWidth="1"/>
    <col min="31" max="32" width="3.875" style="10" customWidth="1"/>
    <col min="33" max="33" width="4.25390625" style="10" customWidth="1"/>
    <col min="34" max="35" width="4.00390625" style="10" customWidth="1"/>
    <col min="36" max="36" width="2.75390625" style="10" customWidth="1"/>
    <col min="37" max="38" width="3.25390625" style="10" customWidth="1"/>
    <col min="39" max="39" width="5.00390625" style="10" customWidth="1"/>
    <col min="40" max="40" width="2.75390625" style="10" customWidth="1"/>
    <col min="41" max="41" width="4.875" style="10" customWidth="1"/>
    <col min="42" max="42" width="2.75390625" style="10" customWidth="1"/>
    <col min="43" max="44" width="4.00390625" style="10" customWidth="1"/>
    <col min="45" max="45" width="5.75390625" style="10" bestFit="1" customWidth="1"/>
    <col min="46" max="16384" width="9.125" style="10" customWidth="1"/>
  </cols>
  <sheetData>
    <row r="1" spans="1:45" ht="35.25">
      <c r="A1" s="5" t="s">
        <v>0</v>
      </c>
      <c r="B1" s="6"/>
      <c r="C1" s="6"/>
      <c r="D1" s="7"/>
      <c r="E1" s="7"/>
      <c r="F1" s="7"/>
      <c r="G1" s="7"/>
      <c r="H1" s="7"/>
      <c r="I1" s="7"/>
      <c r="J1" s="8"/>
      <c r="K1" s="9" t="s">
        <v>1</v>
      </c>
      <c r="P1" s="8"/>
      <c r="Q1" s="8"/>
      <c r="R1" s="8"/>
      <c r="S1" s="8"/>
      <c r="T1" s="8"/>
      <c r="U1" s="8"/>
      <c r="V1" s="8"/>
      <c r="W1" s="8"/>
      <c r="X1" s="8"/>
      <c r="Y1" s="8"/>
      <c r="Z1" s="11"/>
      <c r="AA1" s="11"/>
      <c r="AB1" s="8"/>
      <c r="AC1" s="8"/>
      <c r="AD1" s="12"/>
      <c r="AE1" s="8"/>
      <c r="AF1" s="13"/>
      <c r="AG1" s="8"/>
      <c r="AH1" s="8"/>
      <c r="AI1" s="8"/>
      <c r="AJ1" s="14"/>
      <c r="AK1" s="8"/>
      <c r="AL1" s="8"/>
      <c r="AM1" s="8"/>
      <c r="AN1" s="8"/>
      <c r="AO1" s="8"/>
      <c r="AP1" s="8"/>
      <c r="AQ1" s="8"/>
      <c r="AR1" s="8"/>
      <c r="AS1" s="8"/>
    </row>
    <row r="2" spans="1:43" ht="16.5" customHeight="1">
      <c r="A2" s="5" t="s">
        <v>2</v>
      </c>
      <c r="D2" s="15"/>
      <c r="E2" s="15"/>
      <c r="F2" s="15"/>
      <c r="G2" s="15"/>
      <c r="H2" s="7"/>
      <c r="I2" s="7" t="s">
        <v>3</v>
      </c>
      <c r="J2" s="8"/>
      <c r="K2" s="16" t="s">
        <v>100</v>
      </c>
      <c r="N2" s="16"/>
      <c r="O2" s="1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3" t="s">
        <v>82</v>
      </c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2:43" ht="16.5" customHeight="1">
      <c r="B3" s="18"/>
      <c r="C3" s="18"/>
      <c r="D3" s="8"/>
      <c r="E3" s="8"/>
      <c r="F3" s="15"/>
      <c r="G3" s="15"/>
      <c r="H3" s="7"/>
      <c r="I3" s="7"/>
      <c r="J3" s="8"/>
      <c r="K3" s="8"/>
      <c r="M3" s="8"/>
      <c r="N3" s="8"/>
      <c r="O3" s="17"/>
      <c r="P3" s="8"/>
      <c r="Q3" s="8"/>
      <c r="R3" s="8"/>
      <c r="S3" s="8"/>
      <c r="T3" s="8"/>
      <c r="U3" s="8"/>
      <c r="W3" s="8"/>
      <c r="AA3" s="13" t="s">
        <v>77</v>
      </c>
      <c r="AB3" s="8"/>
      <c r="AC3" s="8"/>
      <c r="AD3" s="8"/>
      <c r="AG3" s="8"/>
      <c r="AK3" s="8"/>
      <c r="AL3" s="8"/>
      <c r="AM3" s="8"/>
      <c r="AN3" s="8"/>
      <c r="AO3" s="8"/>
      <c r="AP3" s="8"/>
      <c r="AQ3" s="8"/>
    </row>
    <row r="4" spans="1:43" ht="16.5" customHeight="1">
      <c r="A4" s="5" t="s">
        <v>4</v>
      </c>
      <c r="D4" s="18"/>
      <c r="E4" s="18"/>
      <c r="F4" s="19"/>
      <c r="G4" s="19"/>
      <c r="H4" s="20"/>
      <c r="I4" s="20"/>
      <c r="J4" s="18"/>
      <c r="K4" s="18"/>
      <c r="L4" s="18"/>
      <c r="M4" s="13" t="s">
        <v>5</v>
      </c>
      <c r="N4" s="5"/>
      <c r="P4" s="18"/>
      <c r="Q4" s="18"/>
      <c r="R4" s="18"/>
      <c r="S4" s="18"/>
      <c r="T4" s="18"/>
      <c r="U4" s="18"/>
      <c r="V4" s="18"/>
      <c r="W4" s="18"/>
      <c r="AA4" s="196" t="s">
        <v>89</v>
      </c>
      <c r="AB4" s="18"/>
      <c r="AC4" s="18"/>
      <c r="AD4" s="18"/>
      <c r="AF4" s="18"/>
      <c r="AL4" s="18"/>
      <c r="AM4" s="18"/>
      <c r="AN4" s="18"/>
      <c r="AO4" s="18"/>
      <c r="AP4" s="18"/>
      <c r="AQ4" s="18"/>
    </row>
    <row r="5" spans="1:45" ht="16.5" customHeight="1" thickBot="1">
      <c r="A5" s="20"/>
      <c r="B5" s="21"/>
      <c r="C5" s="21"/>
      <c r="D5" s="20"/>
      <c r="E5" s="20"/>
      <c r="F5" s="20"/>
      <c r="G5" s="20"/>
      <c r="H5" s="20"/>
      <c r="I5" s="20"/>
      <c r="J5" s="18"/>
      <c r="K5" s="18"/>
      <c r="L5" s="18"/>
      <c r="M5" s="18"/>
      <c r="N5" s="18"/>
      <c r="P5" s="18"/>
      <c r="Q5" s="18"/>
      <c r="R5" s="18"/>
      <c r="S5" s="18"/>
      <c r="T5" s="18"/>
      <c r="U5" s="18"/>
      <c r="V5" s="18"/>
      <c r="W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</row>
    <row r="6" spans="1:45" ht="27.75" customHeight="1" thickBot="1" thickTop="1">
      <c r="A6" s="22"/>
      <c r="B6" s="23"/>
      <c r="C6" s="338" t="s">
        <v>60</v>
      </c>
      <c r="D6" s="24"/>
      <c r="E6" s="25" t="s">
        <v>6</v>
      </c>
      <c r="F6" s="26"/>
      <c r="G6" s="26"/>
      <c r="H6" s="26"/>
      <c r="I6" s="27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8"/>
      <c r="W6" s="28"/>
      <c r="X6" s="28"/>
      <c r="Y6" s="28"/>
      <c r="Z6" s="28"/>
      <c r="AA6" s="28" t="s">
        <v>7</v>
      </c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9"/>
    </row>
    <row r="7" spans="1:45" ht="27.75" customHeight="1">
      <c r="A7" s="30" t="s">
        <v>8</v>
      </c>
      <c r="B7" s="31" t="s">
        <v>9</v>
      </c>
      <c r="C7" s="339"/>
      <c r="D7" s="32" t="s">
        <v>10</v>
      </c>
      <c r="E7" s="33"/>
      <c r="F7" s="34"/>
      <c r="G7" s="35" t="s">
        <v>11</v>
      </c>
      <c r="H7" s="35"/>
      <c r="I7" s="36"/>
      <c r="J7" s="271"/>
      <c r="K7" s="271"/>
      <c r="L7" s="271" t="s">
        <v>12</v>
      </c>
      <c r="M7" s="271"/>
      <c r="N7" s="271"/>
      <c r="O7" s="272"/>
      <c r="P7" s="271"/>
      <c r="Q7" s="271"/>
      <c r="R7" s="271" t="s">
        <v>13</v>
      </c>
      <c r="S7" s="271"/>
      <c r="T7" s="271"/>
      <c r="U7" s="273"/>
      <c r="V7" s="37"/>
      <c r="W7" s="37"/>
      <c r="X7" s="37" t="s">
        <v>14</v>
      </c>
      <c r="Y7" s="37"/>
      <c r="Z7" s="37"/>
      <c r="AA7" s="38"/>
      <c r="AB7" s="37"/>
      <c r="AC7" s="37"/>
      <c r="AD7" s="37" t="s">
        <v>15</v>
      </c>
      <c r="AE7" s="37"/>
      <c r="AF7" s="37"/>
      <c r="AG7" s="39"/>
      <c r="AH7" s="37"/>
      <c r="AI7" s="37"/>
      <c r="AJ7" s="37" t="s">
        <v>16</v>
      </c>
      <c r="AK7" s="37"/>
      <c r="AL7" s="37"/>
      <c r="AM7" s="38"/>
      <c r="AN7" s="37"/>
      <c r="AO7" s="37"/>
      <c r="AP7" s="37" t="s">
        <v>17</v>
      </c>
      <c r="AQ7" s="37"/>
      <c r="AR7" s="37"/>
      <c r="AS7" s="40"/>
    </row>
    <row r="8" spans="1:45" ht="51" customHeight="1" thickBot="1">
      <c r="A8" s="41"/>
      <c r="B8" s="42"/>
      <c r="C8" s="340"/>
      <c r="D8" s="43"/>
      <c r="E8" s="44"/>
      <c r="F8" s="45" t="s">
        <v>18</v>
      </c>
      <c r="G8" s="46" t="s">
        <v>19</v>
      </c>
      <c r="H8" s="46" t="s">
        <v>20</v>
      </c>
      <c r="I8" s="47" t="s">
        <v>21</v>
      </c>
      <c r="J8" s="274" t="s">
        <v>18</v>
      </c>
      <c r="K8" s="275" t="s">
        <v>19</v>
      </c>
      <c r="L8" s="275" t="s">
        <v>20</v>
      </c>
      <c r="M8" s="276" t="s">
        <v>21</v>
      </c>
      <c r="N8" s="277" t="s">
        <v>59</v>
      </c>
      <c r="O8" s="278" t="s">
        <v>60</v>
      </c>
      <c r="P8" s="274" t="s">
        <v>18</v>
      </c>
      <c r="Q8" s="275" t="s">
        <v>19</v>
      </c>
      <c r="R8" s="275" t="s">
        <v>20</v>
      </c>
      <c r="S8" s="276" t="s">
        <v>21</v>
      </c>
      <c r="T8" s="277" t="s">
        <v>59</v>
      </c>
      <c r="U8" s="278" t="s">
        <v>60</v>
      </c>
      <c r="V8" s="48" t="s">
        <v>18</v>
      </c>
      <c r="W8" s="46" t="s">
        <v>19</v>
      </c>
      <c r="X8" s="46" t="s">
        <v>20</v>
      </c>
      <c r="Y8" s="47" t="s">
        <v>21</v>
      </c>
      <c r="Z8" s="49" t="s">
        <v>59</v>
      </c>
      <c r="AA8" s="50" t="s">
        <v>60</v>
      </c>
      <c r="AB8" s="48" t="s">
        <v>18</v>
      </c>
      <c r="AC8" s="46" t="s">
        <v>19</v>
      </c>
      <c r="AD8" s="46" t="s">
        <v>20</v>
      </c>
      <c r="AE8" s="47" t="s">
        <v>21</v>
      </c>
      <c r="AF8" s="49" t="s">
        <v>59</v>
      </c>
      <c r="AG8" s="50" t="s">
        <v>60</v>
      </c>
      <c r="AH8" s="48" t="s">
        <v>18</v>
      </c>
      <c r="AI8" s="46" t="s">
        <v>19</v>
      </c>
      <c r="AJ8" s="46" t="s">
        <v>20</v>
      </c>
      <c r="AK8" s="47" t="s">
        <v>21</v>
      </c>
      <c r="AL8" s="49" t="s">
        <v>59</v>
      </c>
      <c r="AM8" s="50" t="s">
        <v>60</v>
      </c>
      <c r="AN8" s="48" t="s">
        <v>18</v>
      </c>
      <c r="AO8" s="46" t="s">
        <v>19</v>
      </c>
      <c r="AP8" s="46" t="s">
        <v>20</v>
      </c>
      <c r="AQ8" s="47" t="s">
        <v>21</v>
      </c>
      <c r="AR8" s="49" t="s">
        <v>59</v>
      </c>
      <c r="AS8" s="51" t="s">
        <v>60</v>
      </c>
    </row>
    <row r="9" spans="1:45" s="245" customFormat="1" ht="27.75" customHeight="1" thickBot="1">
      <c r="A9" s="262" t="s">
        <v>22</v>
      </c>
      <c r="B9" s="263" t="s">
        <v>23</v>
      </c>
      <c r="C9" s="239">
        <f>SUM(C10:C13)</f>
        <v>8</v>
      </c>
      <c r="D9" s="264"/>
      <c r="E9" s="239">
        <f>SUM(E10:E13)</f>
        <v>150</v>
      </c>
      <c r="F9" s="242"/>
      <c r="G9" s="243"/>
      <c r="H9" s="243"/>
      <c r="I9" s="243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6"/>
    </row>
    <row r="10" spans="1:45" ht="27.75" customHeight="1">
      <c r="A10" s="55">
        <v>1</v>
      </c>
      <c r="B10" s="56" t="s">
        <v>95</v>
      </c>
      <c r="C10" s="57">
        <f>SUM(O10+U10+AA10+AG10+AM10+AS10)</f>
        <v>2</v>
      </c>
      <c r="D10" s="58">
        <v>0</v>
      </c>
      <c r="E10" s="59">
        <f>SUM(J10:M10,P10:S10,V10:Y10,AB10:AE10,AH10:AK10,AN10:AQ10,AT10:AW10,AY10:BB10)*15</f>
        <v>30</v>
      </c>
      <c r="F10" s="218">
        <f aca="true" t="shared" si="0" ref="F10:I13">SUM(J10,P10,V10,AB10,AH10,AN10,AT10,AY10)*15</f>
        <v>30</v>
      </c>
      <c r="G10" s="219">
        <f t="shared" si="0"/>
        <v>0</v>
      </c>
      <c r="H10" s="219">
        <f t="shared" si="0"/>
        <v>0</v>
      </c>
      <c r="I10" s="220">
        <f t="shared" si="0"/>
        <v>0</v>
      </c>
      <c r="J10" s="280">
        <v>2</v>
      </c>
      <c r="K10" s="280"/>
      <c r="L10" s="280"/>
      <c r="M10" s="281"/>
      <c r="N10" s="282"/>
      <c r="O10" s="283">
        <v>2</v>
      </c>
      <c r="P10" s="284"/>
      <c r="Q10" s="280"/>
      <c r="R10" s="280"/>
      <c r="S10" s="281"/>
      <c r="T10" s="282"/>
      <c r="U10" s="285"/>
      <c r="V10" s="221"/>
      <c r="W10" s="222"/>
      <c r="X10" s="222"/>
      <c r="Y10" s="223"/>
      <c r="Z10" s="224"/>
      <c r="AA10" s="227"/>
      <c r="AB10" s="221"/>
      <c r="AC10" s="222"/>
      <c r="AD10" s="222"/>
      <c r="AE10" s="223"/>
      <c r="AF10" s="224"/>
      <c r="AG10" s="225"/>
      <c r="AH10" s="221"/>
      <c r="AI10" s="222"/>
      <c r="AJ10" s="222"/>
      <c r="AK10" s="223"/>
      <c r="AL10" s="224"/>
      <c r="AM10" s="227"/>
      <c r="AN10" s="221"/>
      <c r="AO10" s="222"/>
      <c r="AP10" s="222"/>
      <c r="AQ10" s="223"/>
      <c r="AR10" s="224"/>
      <c r="AS10" s="225"/>
    </row>
    <row r="11" spans="1:45" ht="27.75" customHeight="1">
      <c r="A11" s="55">
        <v>2</v>
      </c>
      <c r="B11" s="56" t="s">
        <v>53</v>
      </c>
      <c r="C11" s="66">
        <f>SUM(O11+U11+AA11+AG11+AM11+AS11)</f>
        <v>2</v>
      </c>
      <c r="D11" s="58">
        <v>0</v>
      </c>
      <c r="E11" s="59">
        <f>SUM(J11:M11,P11:S11,V11:Y11,AB11:AE11,AH11:AK11,AN11:AQ11,AT11:AW11,AY11:BB11)*15</f>
        <v>30</v>
      </c>
      <c r="F11" s="1">
        <f t="shared" si="0"/>
        <v>0</v>
      </c>
      <c r="G11" s="2">
        <f t="shared" si="0"/>
        <v>0</v>
      </c>
      <c r="H11" s="2">
        <f t="shared" si="0"/>
        <v>30</v>
      </c>
      <c r="I11" s="3">
        <f t="shared" si="0"/>
        <v>0</v>
      </c>
      <c r="J11" s="286"/>
      <c r="K11" s="286"/>
      <c r="L11" s="286"/>
      <c r="M11" s="287"/>
      <c r="N11" s="288"/>
      <c r="O11" s="289"/>
      <c r="P11" s="290"/>
      <c r="Q11" s="286"/>
      <c r="R11" s="286">
        <v>2</v>
      </c>
      <c r="S11" s="287"/>
      <c r="T11" s="288"/>
      <c r="U11" s="291">
        <v>2</v>
      </c>
      <c r="V11" s="64"/>
      <c r="W11" s="60"/>
      <c r="X11" s="60"/>
      <c r="Y11" s="61"/>
      <c r="Z11" s="62"/>
      <c r="AA11" s="63"/>
      <c r="AB11" s="64"/>
      <c r="AC11" s="60"/>
      <c r="AD11" s="60"/>
      <c r="AE11" s="61"/>
      <c r="AF11" s="62"/>
      <c r="AG11" s="65"/>
      <c r="AH11" s="64"/>
      <c r="AI11" s="60"/>
      <c r="AJ11" s="60"/>
      <c r="AK11" s="61"/>
      <c r="AL11" s="62"/>
      <c r="AM11" s="63"/>
      <c r="AN11" s="64"/>
      <c r="AO11" s="60"/>
      <c r="AP11" s="60"/>
      <c r="AQ11" s="61"/>
      <c r="AR11" s="62"/>
      <c r="AS11" s="65"/>
    </row>
    <row r="12" spans="1:45" ht="27.75" customHeight="1">
      <c r="A12" s="55">
        <v>3</v>
      </c>
      <c r="B12" s="67" t="s">
        <v>25</v>
      </c>
      <c r="C12" s="66">
        <f>SUM(O12+U12+AA12+AG12+AM12+AS12)</f>
        <v>2</v>
      </c>
      <c r="D12" s="68">
        <v>0</v>
      </c>
      <c r="E12" s="4">
        <f>SUM(J12:M12,P12:S12,V12:Y12,AB12:AE12,AH12:AK12,AN12:AQ12,AT12:AW12,AY12:BB12)*15</f>
        <v>30</v>
      </c>
      <c r="F12" s="1">
        <f t="shared" si="0"/>
        <v>0</v>
      </c>
      <c r="G12" s="2">
        <f t="shared" si="0"/>
        <v>30</v>
      </c>
      <c r="H12" s="2">
        <f t="shared" si="0"/>
        <v>0</v>
      </c>
      <c r="I12" s="3">
        <f t="shared" si="0"/>
        <v>0</v>
      </c>
      <c r="J12" s="287"/>
      <c r="K12" s="287">
        <v>2</v>
      </c>
      <c r="L12" s="287"/>
      <c r="M12" s="287"/>
      <c r="N12" s="288"/>
      <c r="O12" s="289">
        <v>2</v>
      </c>
      <c r="P12" s="287"/>
      <c r="Q12" s="287"/>
      <c r="R12" s="287"/>
      <c r="S12" s="287"/>
      <c r="T12" s="288"/>
      <c r="U12" s="291"/>
      <c r="V12" s="2"/>
      <c r="W12" s="2"/>
      <c r="X12" s="2"/>
      <c r="Y12" s="2"/>
      <c r="Z12" s="69"/>
      <c r="AA12" s="63"/>
      <c r="AB12" s="2"/>
      <c r="AC12" s="2"/>
      <c r="AD12" s="2"/>
      <c r="AE12" s="2"/>
      <c r="AF12" s="69"/>
      <c r="AG12" s="65"/>
      <c r="AH12" s="2"/>
      <c r="AI12" s="2"/>
      <c r="AJ12" s="2"/>
      <c r="AK12" s="2"/>
      <c r="AL12" s="69"/>
      <c r="AM12" s="63"/>
      <c r="AN12" s="2"/>
      <c r="AO12" s="2"/>
      <c r="AP12" s="2"/>
      <c r="AQ12" s="2"/>
      <c r="AR12" s="69"/>
      <c r="AS12" s="65"/>
    </row>
    <row r="13" spans="1:45" ht="27.75" customHeight="1" thickBot="1">
      <c r="A13" s="55">
        <v>4</v>
      </c>
      <c r="B13" s="67" t="s">
        <v>26</v>
      </c>
      <c r="C13" s="66">
        <f>SUM(O13+U13+AA13+AG13+AM13+AS13)</f>
        <v>2</v>
      </c>
      <c r="D13" s="68">
        <v>0</v>
      </c>
      <c r="E13" s="4">
        <f>SUM(J13:M13,P13:S13,V13:Y13,AB13:AE13,AH13:AK13,AN13:AQ13,AT13:AW13,AY13:BB13)*15</f>
        <v>60</v>
      </c>
      <c r="F13" s="214">
        <f t="shared" si="0"/>
        <v>0</v>
      </c>
      <c r="G13" s="215">
        <f t="shared" si="0"/>
        <v>60</v>
      </c>
      <c r="H13" s="215">
        <f t="shared" si="0"/>
        <v>0</v>
      </c>
      <c r="I13" s="229">
        <f t="shared" si="0"/>
        <v>0</v>
      </c>
      <c r="J13" s="292"/>
      <c r="K13" s="292">
        <v>2</v>
      </c>
      <c r="L13" s="292"/>
      <c r="M13" s="292"/>
      <c r="N13" s="293"/>
      <c r="O13" s="294">
        <v>1</v>
      </c>
      <c r="P13" s="292"/>
      <c r="Q13" s="292">
        <v>2</v>
      </c>
      <c r="R13" s="292"/>
      <c r="S13" s="292"/>
      <c r="T13" s="293"/>
      <c r="U13" s="295">
        <v>1</v>
      </c>
      <c r="V13" s="215"/>
      <c r="W13" s="215"/>
      <c r="X13" s="215"/>
      <c r="Y13" s="215"/>
      <c r="Z13" s="217"/>
      <c r="AA13" s="198"/>
      <c r="AB13" s="215"/>
      <c r="AC13" s="215"/>
      <c r="AD13" s="215"/>
      <c r="AE13" s="215"/>
      <c r="AF13" s="217"/>
      <c r="AG13" s="201"/>
      <c r="AH13" s="215"/>
      <c r="AI13" s="215"/>
      <c r="AJ13" s="215"/>
      <c r="AK13" s="215"/>
      <c r="AL13" s="217"/>
      <c r="AM13" s="198"/>
      <c r="AN13" s="215"/>
      <c r="AO13" s="215"/>
      <c r="AP13" s="215"/>
      <c r="AQ13" s="215"/>
      <c r="AR13" s="217"/>
      <c r="AS13" s="201"/>
    </row>
    <row r="14" spans="1:45" s="245" customFormat="1" ht="27.75" customHeight="1" thickBot="1">
      <c r="A14" s="259" t="s">
        <v>69</v>
      </c>
      <c r="B14" s="260" t="s">
        <v>67</v>
      </c>
      <c r="C14" s="239">
        <f>SUM(C15:C17)</f>
        <v>49</v>
      </c>
      <c r="D14" s="261"/>
      <c r="E14" s="239">
        <f>SUM(E15:E17)</f>
        <v>810</v>
      </c>
      <c r="F14" s="242"/>
      <c r="G14" s="243"/>
      <c r="H14" s="243"/>
      <c r="I14" s="243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4"/>
    </row>
    <row r="15" spans="1:45" ht="27.75" customHeight="1">
      <c r="A15" s="55">
        <v>5</v>
      </c>
      <c r="B15" s="56" t="s">
        <v>24</v>
      </c>
      <c r="C15" s="57">
        <f>SUM(O15+U15+AA15+AG15+AM15+AS15)</f>
        <v>5</v>
      </c>
      <c r="D15" s="58">
        <v>1</v>
      </c>
      <c r="E15" s="74">
        <f>SUM(J15:M15,P15:S15,V15:Y15,AB15:AE15,AH15:AK15,AN15:AQ15,AT15:AW15,AY15:BB15)*15</f>
        <v>120</v>
      </c>
      <c r="F15" s="218">
        <f>SUM(J15,P15,V15,AB15,AH15,AN15,AT15,AY15)*15</f>
        <v>0</v>
      </c>
      <c r="G15" s="219">
        <f>SUM(K15,Q15,W15,AC15,AI15,AO15,AU15,AZ15)*15</f>
        <v>120</v>
      </c>
      <c r="H15" s="219">
        <f>SUM(L15,R15,X15,AD15,AJ15,AP15,AV15,BA15)*15</f>
        <v>0</v>
      </c>
      <c r="I15" s="220">
        <f>SUM(M15,S15,Y15,AE15,AK15,AQ15,AW15,BB15)*15</f>
        <v>0</v>
      </c>
      <c r="J15" s="280"/>
      <c r="K15" s="280"/>
      <c r="L15" s="280"/>
      <c r="M15" s="281"/>
      <c r="N15" s="282"/>
      <c r="O15" s="283"/>
      <c r="P15" s="284"/>
      <c r="Q15" s="280"/>
      <c r="R15" s="280"/>
      <c r="S15" s="281"/>
      <c r="T15" s="282"/>
      <c r="U15" s="285"/>
      <c r="V15" s="221"/>
      <c r="W15" s="222">
        <v>2</v>
      </c>
      <c r="X15" s="222"/>
      <c r="Y15" s="223"/>
      <c r="Z15" s="224"/>
      <c r="AA15" s="227">
        <v>1</v>
      </c>
      <c r="AB15" s="221"/>
      <c r="AC15" s="222">
        <v>2</v>
      </c>
      <c r="AD15" s="222"/>
      <c r="AE15" s="223"/>
      <c r="AF15" s="224"/>
      <c r="AG15" s="225">
        <v>1</v>
      </c>
      <c r="AH15" s="221"/>
      <c r="AI15" s="222">
        <v>2</v>
      </c>
      <c r="AJ15" s="222"/>
      <c r="AK15" s="223"/>
      <c r="AL15" s="224"/>
      <c r="AM15" s="227">
        <v>1</v>
      </c>
      <c r="AN15" s="221"/>
      <c r="AO15" s="222">
        <v>2</v>
      </c>
      <c r="AP15" s="222"/>
      <c r="AQ15" s="223"/>
      <c r="AR15" s="224" t="s">
        <v>61</v>
      </c>
      <c r="AS15" s="225">
        <v>2</v>
      </c>
    </row>
    <row r="16" spans="1:45" ht="27.75" customHeight="1">
      <c r="A16" s="75">
        <v>6</v>
      </c>
      <c r="B16" s="67" t="s">
        <v>54</v>
      </c>
      <c r="C16" s="66">
        <f>SUM(O16+U16+AA16+AG16+AM16+AS16)</f>
        <v>8</v>
      </c>
      <c r="D16" s="68">
        <v>0</v>
      </c>
      <c r="E16" s="4">
        <f>$F16+$G16</f>
        <v>120</v>
      </c>
      <c r="F16" s="1">
        <f>SUM(J16,P16,V16,AB16,AH16,AN16,AT16,AY16)*15</f>
        <v>0</v>
      </c>
      <c r="G16" s="2">
        <f>SUM(K16,Q16,W16,AC16,AI16,AO16)*15</f>
        <v>120</v>
      </c>
      <c r="H16" s="2">
        <f>SUM(L16,R16,X16,AD16,AJ16,AP16,AV16,BA16)*15</f>
        <v>0</v>
      </c>
      <c r="I16" s="3">
        <f>SUM(M16,S16,Y16,AE16,AK16,AQ16,AW16,BB16)*15</f>
        <v>0</v>
      </c>
      <c r="J16" s="287"/>
      <c r="K16" s="287">
        <v>4</v>
      </c>
      <c r="L16" s="287"/>
      <c r="M16" s="287"/>
      <c r="N16" s="288"/>
      <c r="O16" s="289">
        <v>4</v>
      </c>
      <c r="P16" s="287"/>
      <c r="Q16" s="287">
        <v>2</v>
      </c>
      <c r="R16" s="287"/>
      <c r="S16" s="287"/>
      <c r="T16" s="288"/>
      <c r="U16" s="291">
        <v>2</v>
      </c>
      <c r="V16" s="2"/>
      <c r="W16" s="2">
        <v>2</v>
      </c>
      <c r="X16" s="2"/>
      <c r="Y16" s="2"/>
      <c r="Z16" s="69"/>
      <c r="AA16" s="63">
        <v>2</v>
      </c>
      <c r="AB16" s="2"/>
      <c r="AC16" s="2"/>
      <c r="AD16" s="2"/>
      <c r="AE16" s="2"/>
      <c r="AF16" s="69"/>
      <c r="AG16" s="65"/>
      <c r="AH16" s="2"/>
      <c r="AI16" s="2"/>
      <c r="AJ16" s="2"/>
      <c r="AK16" s="2"/>
      <c r="AL16" s="69"/>
      <c r="AM16" s="63"/>
      <c r="AN16" s="76"/>
      <c r="AO16" s="2"/>
      <c r="AP16" s="2"/>
      <c r="AQ16" s="2"/>
      <c r="AR16" s="69"/>
      <c r="AS16" s="65"/>
    </row>
    <row r="17" spans="1:45" ht="27.75" customHeight="1" thickBot="1">
      <c r="A17" s="55">
        <v>7</v>
      </c>
      <c r="B17" s="78" t="s">
        <v>73</v>
      </c>
      <c r="C17" s="66">
        <f>SUM(O17+U17+AA17+AG17+AM17+AS17)</f>
        <v>36</v>
      </c>
      <c r="D17" s="68">
        <v>4</v>
      </c>
      <c r="E17" s="79">
        <f>$F17+$G17</f>
        <v>570</v>
      </c>
      <c r="F17" s="214">
        <f>SUM(J17,P17,V17,AB17,AH17,AN17,AT17,AY17)*15</f>
        <v>0</v>
      </c>
      <c r="G17" s="215">
        <f>SUM(K17,Q17,W17,AC17,AI17,AO17)*15</f>
        <v>570</v>
      </c>
      <c r="H17" s="215">
        <f>SUM(L17,R17,X17,AD17,AJ17,AP17,AV17,BA17)*15</f>
        <v>0</v>
      </c>
      <c r="I17" s="229">
        <f>SUM(M17,S17,Y17,AE17,AK17,AQ17,AW17,BB17)*15</f>
        <v>0</v>
      </c>
      <c r="J17" s="292"/>
      <c r="K17" s="292">
        <v>8</v>
      </c>
      <c r="L17" s="292"/>
      <c r="M17" s="292"/>
      <c r="N17" s="293" t="s">
        <v>61</v>
      </c>
      <c r="O17" s="294">
        <v>8</v>
      </c>
      <c r="P17" s="292"/>
      <c r="Q17" s="292">
        <v>8</v>
      </c>
      <c r="R17" s="292"/>
      <c r="S17" s="292"/>
      <c r="T17" s="293" t="s">
        <v>61</v>
      </c>
      <c r="U17" s="295">
        <v>8</v>
      </c>
      <c r="V17" s="215"/>
      <c r="W17" s="215">
        <v>6</v>
      </c>
      <c r="X17" s="215"/>
      <c r="Y17" s="215"/>
      <c r="Z17" s="217"/>
      <c r="AA17" s="198">
        <v>5</v>
      </c>
      <c r="AB17" s="215"/>
      <c r="AC17" s="215">
        <v>6</v>
      </c>
      <c r="AD17" s="215"/>
      <c r="AE17" s="215"/>
      <c r="AF17" s="217" t="s">
        <v>61</v>
      </c>
      <c r="AG17" s="201">
        <v>5</v>
      </c>
      <c r="AH17" s="197"/>
      <c r="AI17" s="197">
        <v>6</v>
      </c>
      <c r="AJ17" s="197"/>
      <c r="AK17" s="197"/>
      <c r="AL17" s="200" t="s">
        <v>61</v>
      </c>
      <c r="AM17" s="198">
        <v>6</v>
      </c>
      <c r="AN17" s="199"/>
      <c r="AO17" s="197">
        <v>4</v>
      </c>
      <c r="AP17" s="197"/>
      <c r="AQ17" s="197"/>
      <c r="AR17" s="200"/>
      <c r="AS17" s="201">
        <v>4</v>
      </c>
    </row>
    <row r="18" spans="1:45" s="245" customFormat="1" ht="27.75" customHeight="1" thickBot="1">
      <c r="A18" s="256" t="s">
        <v>70</v>
      </c>
      <c r="B18" s="257" t="s">
        <v>68</v>
      </c>
      <c r="C18" s="239">
        <f>SUM(C19:C31)</f>
        <v>61</v>
      </c>
      <c r="D18" s="258"/>
      <c r="E18" s="239">
        <f>SUM(E19:E31)</f>
        <v>675</v>
      </c>
      <c r="F18" s="242"/>
      <c r="G18" s="243"/>
      <c r="H18" s="243"/>
      <c r="I18" s="243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4"/>
    </row>
    <row r="19" spans="1:45" ht="27.75" customHeight="1">
      <c r="A19" s="75">
        <v>8</v>
      </c>
      <c r="B19" s="81" t="s">
        <v>27</v>
      </c>
      <c r="C19" s="57">
        <f>SUM(O19+U19+AA19+AG19+AM19+AS19)</f>
        <v>14</v>
      </c>
      <c r="D19" s="68">
        <v>2</v>
      </c>
      <c r="E19" s="82">
        <f>$F19+$G19</f>
        <v>180</v>
      </c>
      <c r="F19" s="218">
        <f>SUM(J19,P19,V19,AB19,AH19,AN19,AT19,AY19)*15</f>
        <v>60</v>
      </c>
      <c r="G19" s="219">
        <f aca="true" t="shared" si="1" ref="G19:G27">SUM(K19,Q19,W19,AC19,AI19,AO19)*15</f>
        <v>120</v>
      </c>
      <c r="H19" s="219">
        <f aca="true" t="shared" si="2" ref="H19:I22">SUM(L19,R19,X19,AD19,AJ19,AP19,AV19,BA19)*15</f>
        <v>0</v>
      </c>
      <c r="I19" s="220">
        <f t="shared" si="2"/>
        <v>0</v>
      </c>
      <c r="J19" s="281"/>
      <c r="K19" s="281"/>
      <c r="L19" s="281"/>
      <c r="M19" s="281"/>
      <c r="N19" s="282"/>
      <c r="O19" s="283"/>
      <c r="P19" s="281"/>
      <c r="Q19" s="281"/>
      <c r="R19" s="281"/>
      <c r="S19" s="281"/>
      <c r="T19" s="282"/>
      <c r="U19" s="285"/>
      <c r="V19" s="219">
        <v>1</v>
      </c>
      <c r="W19" s="219">
        <v>2</v>
      </c>
      <c r="X19" s="219"/>
      <c r="Y19" s="219"/>
      <c r="Z19" s="226"/>
      <c r="AA19" s="227">
        <v>3</v>
      </c>
      <c r="AB19" s="219">
        <v>1</v>
      </c>
      <c r="AC19" s="219">
        <v>2</v>
      </c>
      <c r="AD19" s="219"/>
      <c r="AE19" s="219"/>
      <c r="AF19" s="226" t="s">
        <v>61</v>
      </c>
      <c r="AG19" s="225">
        <v>4</v>
      </c>
      <c r="AH19" s="223">
        <v>1</v>
      </c>
      <c r="AI19" s="223">
        <v>2</v>
      </c>
      <c r="AJ19" s="223"/>
      <c r="AK19" s="223"/>
      <c r="AL19" s="224"/>
      <c r="AM19" s="227">
        <v>3</v>
      </c>
      <c r="AN19" s="231">
        <v>1</v>
      </c>
      <c r="AO19" s="219">
        <v>2</v>
      </c>
      <c r="AP19" s="219"/>
      <c r="AQ19" s="219"/>
      <c r="AR19" s="226" t="s">
        <v>61</v>
      </c>
      <c r="AS19" s="225">
        <v>4</v>
      </c>
    </row>
    <row r="20" spans="1:45" ht="27.75" customHeight="1">
      <c r="A20" s="75">
        <v>9</v>
      </c>
      <c r="B20" s="67" t="s">
        <v>30</v>
      </c>
      <c r="C20" s="66">
        <f aca="true" t="shared" si="3" ref="C20:C31">SUM(O20+U20+AA20+AG20+AM20+AS20)</f>
        <v>2</v>
      </c>
      <c r="D20" s="68">
        <v>0</v>
      </c>
      <c r="E20" s="4">
        <f>$F20+$G20</f>
        <v>30</v>
      </c>
      <c r="F20" s="1">
        <f>SUM(J20,P20,V20,AB20,AH20,AN20,AT20,AY20)*15</f>
        <v>0</v>
      </c>
      <c r="G20" s="2">
        <f t="shared" si="1"/>
        <v>30</v>
      </c>
      <c r="H20" s="2">
        <f t="shared" si="2"/>
        <v>0</v>
      </c>
      <c r="I20" s="3">
        <f t="shared" si="2"/>
        <v>0</v>
      </c>
      <c r="J20" s="287"/>
      <c r="K20" s="287"/>
      <c r="L20" s="287"/>
      <c r="M20" s="287"/>
      <c r="N20" s="288"/>
      <c r="O20" s="289"/>
      <c r="P20" s="287"/>
      <c r="Q20" s="287">
        <v>2</v>
      </c>
      <c r="R20" s="287"/>
      <c r="S20" s="287"/>
      <c r="T20" s="288"/>
      <c r="U20" s="291">
        <v>2</v>
      </c>
      <c r="V20" s="2"/>
      <c r="W20" s="2"/>
      <c r="X20" s="2"/>
      <c r="Y20" s="2"/>
      <c r="Z20" s="69"/>
      <c r="AA20" s="63"/>
      <c r="AB20" s="2"/>
      <c r="AC20" s="2"/>
      <c r="AD20" s="2"/>
      <c r="AE20" s="2"/>
      <c r="AF20" s="69"/>
      <c r="AG20" s="65"/>
      <c r="AH20" s="2"/>
      <c r="AI20" s="2"/>
      <c r="AJ20" s="2"/>
      <c r="AK20" s="2"/>
      <c r="AL20" s="69"/>
      <c r="AM20" s="63"/>
      <c r="AN20" s="76"/>
      <c r="AO20" s="2"/>
      <c r="AP20" s="2"/>
      <c r="AQ20" s="2"/>
      <c r="AR20" s="69"/>
      <c r="AS20" s="65"/>
    </row>
    <row r="21" spans="1:45" ht="27.75" customHeight="1">
      <c r="A21" s="75">
        <v>10</v>
      </c>
      <c r="B21" s="67" t="s">
        <v>63</v>
      </c>
      <c r="C21" s="66">
        <f t="shared" si="3"/>
        <v>4</v>
      </c>
      <c r="D21" s="68">
        <v>0</v>
      </c>
      <c r="E21" s="4">
        <f>$F21+$G21</f>
        <v>45</v>
      </c>
      <c r="F21" s="1">
        <f>SUM(J21,P21,V21,AB21,AH21,AN21,AT21,AY21)*15</f>
        <v>0</v>
      </c>
      <c r="G21" s="2">
        <f t="shared" si="1"/>
        <v>45</v>
      </c>
      <c r="H21" s="2">
        <f t="shared" si="2"/>
        <v>0</v>
      </c>
      <c r="I21" s="3">
        <f t="shared" si="2"/>
        <v>0</v>
      </c>
      <c r="J21" s="287"/>
      <c r="K21" s="287"/>
      <c r="L21" s="287"/>
      <c r="M21" s="287"/>
      <c r="N21" s="288"/>
      <c r="O21" s="289"/>
      <c r="P21" s="287"/>
      <c r="Q21" s="287"/>
      <c r="R21" s="287"/>
      <c r="S21" s="287"/>
      <c r="T21" s="288"/>
      <c r="U21" s="291"/>
      <c r="V21" s="2"/>
      <c r="W21" s="2"/>
      <c r="X21" s="2"/>
      <c r="Y21" s="2"/>
      <c r="Z21" s="69"/>
      <c r="AA21" s="63"/>
      <c r="AB21" s="83"/>
      <c r="AC21" s="83"/>
      <c r="AD21" s="2"/>
      <c r="AE21" s="2"/>
      <c r="AF21" s="69"/>
      <c r="AG21" s="65"/>
      <c r="AH21" s="61"/>
      <c r="AI21" s="61">
        <v>2</v>
      </c>
      <c r="AJ21" s="61"/>
      <c r="AK21" s="61"/>
      <c r="AL21" s="62"/>
      <c r="AM21" s="63">
        <v>3</v>
      </c>
      <c r="AN21" s="80"/>
      <c r="AO21" s="61">
        <v>1</v>
      </c>
      <c r="AP21" s="61"/>
      <c r="AQ21" s="61"/>
      <c r="AR21" s="62"/>
      <c r="AS21" s="65">
        <v>1</v>
      </c>
    </row>
    <row r="22" spans="1:45" ht="27.75" customHeight="1">
      <c r="A22" s="75">
        <v>11</v>
      </c>
      <c r="B22" s="67" t="s">
        <v>28</v>
      </c>
      <c r="C22" s="66">
        <f t="shared" si="3"/>
        <v>4</v>
      </c>
      <c r="D22" s="68">
        <v>1</v>
      </c>
      <c r="E22" s="4">
        <f>$F22+$G22</f>
        <v>60</v>
      </c>
      <c r="F22" s="1">
        <f>SUM(J22,P22,V22,AB22,AH22,AN22,AT22,AY22)*15</f>
        <v>60</v>
      </c>
      <c r="G22" s="2">
        <f t="shared" si="1"/>
        <v>0</v>
      </c>
      <c r="H22" s="2">
        <f t="shared" si="2"/>
        <v>0</v>
      </c>
      <c r="I22" s="3">
        <f t="shared" si="2"/>
        <v>0</v>
      </c>
      <c r="J22" s="287"/>
      <c r="K22" s="287"/>
      <c r="L22" s="287"/>
      <c r="M22" s="287"/>
      <c r="N22" s="288"/>
      <c r="O22" s="289"/>
      <c r="P22" s="287"/>
      <c r="Q22" s="287"/>
      <c r="R22" s="287"/>
      <c r="S22" s="287"/>
      <c r="T22" s="288"/>
      <c r="U22" s="291"/>
      <c r="V22" s="2">
        <v>2</v>
      </c>
      <c r="W22" s="2"/>
      <c r="X22" s="2"/>
      <c r="Y22" s="2"/>
      <c r="Z22" s="69"/>
      <c r="AA22" s="63">
        <v>2</v>
      </c>
      <c r="AB22" s="2">
        <v>2</v>
      </c>
      <c r="AC22" s="2"/>
      <c r="AD22" s="2"/>
      <c r="AE22" s="2"/>
      <c r="AF22" s="69" t="s">
        <v>61</v>
      </c>
      <c r="AG22" s="65">
        <v>2</v>
      </c>
      <c r="AH22" s="2"/>
      <c r="AI22" s="2"/>
      <c r="AJ22" s="2"/>
      <c r="AK22" s="2"/>
      <c r="AL22" s="69"/>
      <c r="AM22" s="63"/>
      <c r="AN22" s="80"/>
      <c r="AO22" s="61"/>
      <c r="AP22" s="61"/>
      <c r="AQ22" s="61"/>
      <c r="AR22" s="62"/>
      <c r="AS22" s="65"/>
    </row>
    <row r="23" spans="1:45" ht="27.75" customHeight="1">
      <c r="A23" s="75">
        <v>12</v>
      </c>
      <c r="B23" s="67" t="s">
        <v>74</v>
      </c>
      <c r="C23" s="66">
        <f t="shared" si="3"/>
        <v>6</v>
      </c>
      <c r="D23" s="68">
        <v>0</v>
      </c>
      <c r="E23" s="4">
        <f>$F23+$G23+$H23</f>
        <v>90</v>
      </c>
      <c r="F23" s="1">
        <f aca="true" t="shared" si="4" ref="F23:F29">SUM(J23,P23,V23,AB23,AH23,AN23,AT23,AY23)*15</f>
        <v>0</v>
      </c>
      <c r="G23" s="2">
        <f t="shared" si="1"/>
        <v>90</v>
      </c>
      <c r="H23" s="2">
        <f aca="true" t="shared" si="5" ref="H23:H29">SUM(L23,R23,X23,AD23,AJ23,AP23,AV23,BA23)*15</f>
        <v>0</v>
      </c>
      <c r="I23" s="3">
        <f aca="true" t="shared" si="6" ref="I23:I29">SUM(M23,S23,Y23,AE23,AK23,AQ23,AW23,BB23)*15</f>
        <v>0</v>
      </c>
      <c r="J23" s="287"/>
      <c r="K23" s="287">
        <v>4</v>
      </c>
      <c r="L23" s="287"/>
      <c r="M23" s="287"/>
      <c r="N23" s="288"/>
      <c r="O23" s="289">
        <v>4</v>
      </c>
      <c r="P23" s="287"/>
      <c r="Q23" s="287">
        <v>2</v>
      </c>
      <c r="R23" s="287"/>
      <c r="S23" s="287"/>
      <c r="T23" s="288"/>
      <c r="U23" s="291">
        <v>2</v>
      </c>
      <c r="V23" s="2"/>
      <c r="W23" s="2"/>
      <c r="X23" s="2"/>
      <c r="Y23" s="2"/>
      <c r="Z23" s="69"/>
      <c r="AA23" s="63"/>
      <c r="AB23" s="2"/>
      <c r="AC23" s="2"/>
      <c r="AD23" s="2"/>
      <c r="AE23" s="2"/>
      <c r="AF23" s="69"/>
      <c r="AG23" s="65"/>
      <c r="AH23" s="61"/>
      <c r="AI23" s="61"/>
      <c r="AJ23" s="61"/>
      <c r="AK23" s="61"/>
      <c r="AL23" s="62"/>
      <c r="AM23" s="63"/>
      <c r="AN23" s="80"/>
      <c r="AO23" s="61"/>
      <c r="AP23" s="61"/>
      <c r="AQ23" s="61"/>
      <c r="AR23" s="62"/>
      <c r="AS23" s="65"/>
    </row>
    <row r="24" spans="1:45" ht="27.75" customHeight="1">
      <c r="A24" s="75">
        <v>13</v>
      </c>
      <c r="B24" s="67" t="s">
        <v>94</v>
      </c>
      <c r="C24" s="66">
        <f t="shared" si="3"/>
        <v>7</v>
      </c>
      <c r="D24" s="68">
        <v>1</v>
      </c>
      <c r="E24" s="4">
        <f aca="true" t="shared" si="7" ref="E24:E29">$F24+$G24</f>
        <v>90</v>
      </c>
      <c r="F24" s="1">
        <f t="shared" si="4"/>
        <v>90</v>
      </c>
      <c r="G24" s="2">
        <f t="shared" si="1"/>
        <v>0</v>
      </c>
      <c r="H24" s="2">
        <f t="shared" si="5"/>
        <v>0</v>
      </c>
      <c r="I24" s="3">
        <f t="shared" si="6"/>
        <v>0</v>
      </c>
      <c r="J24" s="287">
        <v>2</v>
      </c>
      <c r="K24" s="287"/>
      <c r="L24" s="287"/>
      <c r="M24" s="287"/>
      <c r="N24" s="288"/>
      <c r="O24" s="289">
        <v>2</v>
      </c>
      <c r="P24" s="287">
        <v>2</v>
      </c>
      <c r="Q24" s="287"/>
      <c r="R24" s="287"/>
      <c r="S24" s="287"/>
      <c r="T24" s="288"/>
      <c r="U24" s="291">
        <v>2</v>
      </c>
      <c r="V24" s="2">
        <v>2</v>
      </c>
      <c r="W24" s="2"/>
      <c r="X24" s="2"/>
      <c r="Y24" s="2"/>
      <c r="Z24" s="69" t="s">
        <v>61</v>
      </c>
      <c r="AA24" s="63">
        <v>3</v>
      </c>
      <c r="AB24" s="2"/>
      <c r="AC24" s="2"/>
      <c r="AD24" s="2"/>
      <c r="AE24" s="2"/>
      <c r="AF24" s="69"/>
      <c r="AG24" s="65"/>
      <c r="AH24" s="61"/>
      <c r="AI24" s="61"/>
      <c r="AJ24" s="61"/>
      <c r="AK24" s="61"/>
      <c r="AL24" s="62"/>
      <c r="AM24" s="63"/>
      <c r="AN24" s="80"/>
      <c r="AO24" s="61"/>
      <c r="AP24" s="61"/>
      <c r="AQ24" s="61"/>
      <c r="AR24" s="62"/>
      <c r="AS24" s="65"/>
    </row>
    <row r="25" spans="1:45" ht="27.75" customHeight="1">
      <c r="A25" s="75">
        <v>14</v>
      </c>
      <c r="B25" s="67" t="s">
        <v>29</v>
      </c>
      <c r="C25" s="66">
        <f t="shared" si="3"/>
        <v>4</v>
      </c>
      <c r="D25" s="68">
        <v>1</v>
      </c>
      <c r="E25" s="4">
        <f t="shared" si="7"/>
        <v>45</v>
      </c>
      <c r="F25" s="1">
        <f t="shared" si="4"/>
        <v>45</v>
      </c>
      <c r="G25" s="2">
        <f t="shared" si="1"/>
        <v>0</v>
      </c>
      <c r="H25" s="2">
        <f t="shared" si="5"/>
        <v>0</v>
      </c>
      <c r="I25" s="3">
        <f t="shared" si="6"/>
        <v>0</v>
      </c>
      <c r="J25" s="287">
        <v>1</v>
      </c>
      <c r="K25" s="287"/>
      <c r="L25" s="287"/>
      <c r="M25" s="287"/>
      <c r="N25" s="288"/>
      <c r="O25" s="289">
        <v>1</v>
      </c>
      <c r="P25" s="287">
        <v>2</v>
      </c>
      <c r="Q25" s="287"/>
      <c r="R25" s="287"/>
      <c r="S25" s="287"/>
      <c r="T25" s="288" t="s">
        <v>61</v>
      </c>
      <c r="U25" s="291">
        <v>3</v>
      </c>
      <c r="V25" s="2"/>
      <c r="W25" s="2"/>
      <c r="X25" s="2"/>
      <c r="Y25" s="2"/>
      <c r="Z25" s="69"/>
      <c r="AA25" s="63"/>
      <c r="AB25" s="2"/>
      <c r="AC25" s="2"/>
      <c r="AD25" s="2"/>
      <c r="AE25" s="2"/>
      <c r="AF25" s="69"/>
      <c r="AG25" s="65"/>
      <c r="AH25" s="61"/>
      <c r="AI25" s="61"/>
      <c r="AJ25" s="61"/>
      <c r="AK25" s="61"/>
      <c r="AL25" s="62"/>
      <c r="AM25" s="63"/>
      <c r="AN25" s="80"/>
      <c r="AO25" s="61"/>
      <c r="AP25" s="61"/>
      <c r="AQ25" s="61"/>
      <c r="AR25" s="62"/>
      <c r="AS25" s="65"/>
    </row>
    <row r="26" spans="1:45" ht="27.75" customHeight="1">
      <c r="A26" s="75">
        <v>15</v>
      </c>
      <c r="B26" s="67" t="s">
        <v>31</v>
      </c>
      <c r="C26" s="66">
        <f t="shared" si="3"/>
        <v>2</v>
      </c>
      <c r="D26" s="68">
        <v>1</v>
      </c>
      <c r="E26" s="4">
        <f t="shared" si="7"/>
        <v>15</v>
      </c>
      <c r="F26" s="1">
        <f t="shared" si="4"/>
        <v>15</v>
      </c>
      <c r="G26" s="2">
        <f t="shared" si="1"/>
        <v>0</v>
      </c>
      <c r="H26" s="2">
        <f t="shared" si="5"/>
        <v>0</v>
      </c>
      <c r="I26" s="3">
        <f t="shared" si="6"/>
        <v>0</v>
      </c>
      <c r="J26" s="287"/>
      <c r="K26" s="287"/>
      <c r="L26" s="287"/>
      <c r="M26" s="287"/>
      <c r="N26" s="288"/>
      <c r="O26" s="289"/>
      <c r="P26" s="287"/>
      <c r="Q26" s="287"/>
      <c r="R26" s="287"/>
      <c r="S26" s="287"/>
      <c r="T26" s="288"/>
      <c r="U26" s="291"/>
      <c r="V26" s="2"/>
      <c r="W26" s="2"/>
      <c r="X26" s="2"/>
      <c r="Y26" s="2"/>
      <c r="Z26" s="69"/>
      <c r="AA26" s="63"/>
      <c r="AB26" s="2"/>
      <c r="AC26" s="2"/>
      <c r="AD26" s="2"/>
      <c r="AE26" s="2"/>
      <c r="AF26" s="69"/>
      <c r="AG26" s="65"/>
      <c r="AH26" s="2">
        <v>1</v>
      </c>
      <c r="AI26" s="2"/>
      <c r="AJ26" s="2"/>
      <c r="AK26" s="2"/>
      <c r="AL26" s="69" t="s">
        <v>61</v>
      </c>
      <c r="AM26" s="63">
        <v>2</v>
      </c>
      <c r="AN26" s="76"/>
      <c r="AO26" s="2"/>
      <c r="AP26" s="2"/>
      <c r="AQ26" s="2"/>
      <c r="AR26" s="69"/>
      <c r="AS26" s="65"/>
    </row>
    <row r="27" spans="1:45" ht="27.75" customHeight="1">
      <c r="A27" s="75">
        <v>16</v>
      </c>
      <c r="B27" s="67" t="s">
        <v>90</v>
      </c>
      <c r="C27" s="66">
        <f t="shared" si="3"/>
        <v>2</v>
      </c>
      <c r="D27" s="68">
        <v>0</v>
      </c>
      <c r="E27" s="4">
        <f t="shared" si="7"/>
        <v>30</v>
      </c>
      <c r="F27" s="1">
        <f t="shared" si="4"/>
        <v>0</v>
      </c>
      <c r="G27" s="2">
        <f t="shared" si="1"/>
        <v>30</v>
      </c>
      <c r="H27" s="2">
        <f t="shared" si="5"/>
        <v>0</v>
      </c>
      <c r="I27" s="3">
        <f t="shared" si="6"/>
        <v>0</v>
      </c>
      <c r="J27" s="287"/>
      <c r="K27" s="287"/>
      <c r="L27" s="287"/>
      <c r="M27" s="287"/>
      <c r="N27" s="288"/>
      <c r="O27" s="289"/>
      <c r="P27" s="287"/>
      <c r="Q27" s="287"/>
      <c r="R27" s="287"/>
      <c r="S27" s="287"/>
      <c r="T27" s="288"/>
      <c r="U27" s="291"/>
      <c r="V27" s="2"/>
      <c r="W27" s="2"/>
      <c r="X27" s="2"/>
      <c r="Y27" s="2"/>
      <c r="Z27" s="69"/>
      <c r="AA27" s="63"/>
      <c r="AB27" s="2"/>
      <c r="AC27" s="2">
        <v>2</v>
      </c>
      <c r="AD27" s="2"/>
      <c r="AE27" s="2"/>
      <c r="AF27" s="69"/>
      <c r="AG27" s="65">
        <v>2</v>
      </c>
      <c r="AH27" s="2"/>
      <c r="AI27" s="194"/>
      <c r="AJ27" s="2"/>
      <c r="AK27" s="2"/>
      <c r="AL27" s="69"/>
      <c r="AM27" s="63"/>
      <c r="AN27" s="76"/>
      <c r="AO27" s="2"/>
      <c r="AP27" s="2"/>
      <c r="AQ27" s="2"/>
      <c r="AR27" s="69"/>
      <c r="AS27" s="65"/>
    </row>
    <row r="28" spans="1:45" ht="27.75" customHeight="1">
      <c r="A28" s="75">
        <v>17</v>
      </c>
      <c r="B28" s="67" t="s">
        <v>36</v>
      </c>
      <c r="C28" s="66">
        <f t="shared" si="3"/>
        <v>4</v>
      </c>
      <c r="D28" s="68">
        <v>0</v>
      </c>
      <c r="E28" s="4">
        <f>SUM(J28:M28,P28:S28,V28:Y28,AB28:AE28,AH28:AK28,AN28:AQ28,AT28:AW28,AY28:BB28)*15</f>
        <v>60</v>
      </c>
      <c r="F28" s="1">
        <f t="shared" si="4"/>
        <v>0</v>
      </c>
      <c r="G28" s="2">
        <f>SUM(K28,Q28,W28,AC28,AI28,AO28,AU28,AZ28)*15</f>
        <v>0</v>
      </c>
      <c r="H28" s="2">
        <f t="shared" si="5"/>
        <v>0</v>
      </c>
      <c r="I28" s="3">
        <f t="shared" si="6"/>
        <v>60</v>
      </c>
      <c r="J28" s="287"/>
      <c r="K28" s="287"/>
      <c r="L28" s="287"/>
      <c r="M28" s="287"/>
      <c r="N28" s="288"/>
      <c r="O28" s="289"/>
      <c r="P28" s="287"/>
      <c r="Q28" s="287"/>
      <c r="R28" s="287"/>
      <c r="S28" s="287"/>
      <c r="T28" s="288"/>
      <c r="U28" s="291"/>
      <c r="V28" s="2"/>
      <c r="W28" s="2"/>
      <c r="X28" s="2"/>
      <c r="Y28" s="2"/>
      <c r="Z28" s="69"/>
      <c r="AA28" s="63"/>
      <c r="AB28" s="2"/>
      <c r="AC28" s="2"/>
      <c r="AD28" s="2"/>
      <c r="AE28" s="2"/>
      <c r="AF28" s="69"/>
      <c r="AG28" s="65"/>
      <c r="AH28" s="2"/>
      <c r="AI28" s="2"/>
      <c r="AJ28" s="2"/>
      <c r="AK28" s="2">
        <v>2</v>
      </c>
      <c r="AL28" s="69"/>
      <c r="AM28" s="63">
        <v>2</v>
      </c>
      <c r="AN28" s="76"/>
      <c r="AO28" s="2"/>
      <c r="AP28" s="2"/>
      <c r="AQ28" s="2">
        <v>2</v>
      </c>
      <c r="AR28" s="69"/>
      <c r="AS28" s="65">
        <v>2</v>
      </c>
    </row>
    <row r="29" spans="1:45" ht="27.75" customHeight="1">
      <c r="A29" s="75">
        <v>18</v>
      </c>
      <c r="B29" s="77" t="s">
        <v>58</v>
      </c>
      <c r="C29" s="66">
        <f t="shared" si="3"/>
        <v>2</v>
      </c>
      <c r="D29" s="68">
        <v>1</v>
      </c>
      <c r="E29" s="4">
        <f t="shared" si="7"/>
        <v>30</v>
      </c>
      <c r="F29" s="1">
        <f t="shared" si="4"/>
        <v>30</v>
      </c>
      <c r="G29" s="2">
        <f>SUM(K29,Q29,W29,AC29,AI29,AO29)*15</f>
        <v>0</v>
      </c>
      <c r="H29" s="2">
        <f t="shared" si="5"/>
        <v>0</v>
      </c>
      <c r="I29" s="3">
        <f t="shared" si="6"/>
        <v>0</v>
      </c>
      <c r="J29" s="287"/>
      <c r="K29" s="287"/>
      <c r="L29" s="287"/>
      <c r="M29" s="287"/>
      <c r="N29" s="288"/>
      <c r="O29" s="289"/>
      <c r="P29" s="287"/>
      <c r="Q29" s="287"/>
      <c r="R29" s="287"/>
      <c r="S29" s="287"/>
      <c r="T29" s="288"/>
      <c r="U29" s="291"/>
      <c r="V29" s="2">
        <v>2</v>
      </c>
      <c r="W29" s="2"/>
      <c r="X29" s="2"/>
      <c r="Y29" s="2"/>
      <c r="Z29" s="69" t="s">
        <v>61</v>
      </c>
      <c r="AA29" s="63">
        <v>2</v>
      </c>
      <c r="AB29" s="2"/>
      <c r="AC29" s="2"/>
      <c r="AD29" s="2"/>
      <c r="AE29" s="2"/>
      <c r="AF29" s="69"/>
      <c r="AG29" s="65"/>
      <c r="AH29" s="2"/>
      <c r="AI29" s="2"/>
      <c r="AJ29" s="2"/>
      <c r="AK29" s="2"/>
      <c r="AL29" s="69"/>
      <c r="AM29" s="63"/>
      <c r="AN29" s="76"/>
      <c r="AO29" s="2"/>
      <c r="AP29" s="2"/>
      <c r="AQ29" s="2"/>
      <c r="AR29" s="69"/>
      <c r="AS29" s="65"/>
    </row>
    <row r="30" spans="1:45" ht="27" customHeight="1">
      <c r="A30" s="75">
        <v>19</v>
      </c>
      <c r="B30" s="77" t="s">
        <v>71</v>
      </c>
      <c r="C30" s="66">
        <f t="shared" si="3"/>
        <v>2</v>
      </c>
      <c r="D30" s="84">
        <v>1</v>
      </c>
      <c r="E30" s="4">
        <f>SUM(J30:M30,P30:S30,V30:Y30,AB30:AE30,AH30:AK30,AN30:AQ30,AT30:AW30,AY30:BB30)*15</f>
        <v>0</v>
      </c>
      <c r="F30" s="1">
        <f aca="true" t="shared" si="8" ref="F30:I31">SUM(J30,P30,V30,AB30,AH30,AN30,AT30,AY30)*15</f>
        <v>0</v>
      </c>
      <c r="G30" s="2">
        <f t="shared" si="8"/>
        <v>0</v>
      </c>
      <c r="H30" s="2">
        <f t="shared" si="8"/>
        <v>0</v>
      </c>
      <c r="I30" s="3">
        <f t="shared" si="8"/>
        <v>0</v>
      </c>
      <c r="J30" s="297"/>
      <c r="K30" s="287"/>
      <c r="L30" s="287"/>
      <c r="M30" s="287"/>
      <c r="N30" s="288"/>
      <c r="O30" s="289"/>
      <c r="P30" s="297"/>
      <c r="Q30" s="287"/>
      <c r="R30" s="287"/>
      <c r="S30" s="287"/>
      <c r="T30" s="288"/>
      <c r="U30" s="291"/>
      <c r="V30" s="76"/>
      <c r="W30" s="2"/>
      <c r="X30" s="2"/>
      <c r="Y30" s="2"/>
      <c r="Z30" s="69"/>
      <c r="AA30" s="63"/>
      <c r="AB30" s="76"/>
      <c r="AC30" s="2"/>
      <c r="AD30" s="2"/>
      <c r="AE30" s="2"/>
      <c r="AF30" s="69"/>
      <c r="AG30" s="65"/>
      <c r="AH30" s="76"/>
      <c r="AI30" s="2"/>
      <c r="AJ30" s="2"/>
      <c r="AK30" s="2"/>
      <c r="AL30" s="69"/>
      <c r="AM30" s="63"/>
      <c r="AN30" s="76"/>
      <c r="AO30" s="2"/>
      <c r="AP30" s="2"/>
      <c r="AQ30" s="2"/>
      <c r="AR30" s="69" t="s">
        <v>61</v>
      </c>
      <c r="AS30" s="65">
        <v>2</v>
      </c>
    </row>
    <row r="31" spans="1:45" ht="27" customHeight="1" thickBot="1">
      <c r="A31" s="75">
        <v>20</v>
      </c>
      <c r="B31" s="77" t="s">
        <v>57</v>
      </c>
      <c r="C31" s="66">
        <f t="shared" si="3"/>
        <v>8</v>
      </c>
      <c r="D31" s="68"/>
      <c r="E31" s="4">
        <f>SUM(J31:M31,P31:S31,V31:Y31,AB31:AE31,AH31:AK31,AN31:AQ31,AT31:AW31,AY31:BB31)*15</f>
        <v>0</v>
      </c>
      <c r="F31" s="214">
        <f t="shared" si="8"/>
        <v>0</v>
      </c>
      <c r="G31" s="215">
        <f t="shared" si="8"/>
        <v>0</v>
      </c>
      <c r="H31" s="215">
        <f t="shared" si="8"/>
        <v>0</v>
      </c>
      <c r="I31" s="229">
        <f t="shared" si="8"/>
        <v>0</v>
      </c>
      <c r="J31" s="298"/>
      <c r="K31" s="299"/>
      <c r="L31" s="299"/>
      <c r="M31" s="292"/>
      <c r="N31" s="293"/>
      <c r="O31" s="292"/>
      <c r="P31" s="300"/>
      <c r="Q31" s="299"/>
      <c r="R31" s="299"/>
      <c r="S31" s="292"/>
      <c r="T31" s="293"/>
      <c r="U31" s="295"/>
      <c r="V31" s="230"/>
      <c r="W31" s="79"/>
      <c r="X31" s="79"/>
      <c r="Y31" s="215"/>
      <c r="Z31" s="217"/>
      <c r="AA31" s="216"/>
      <c r="AB31" s="112"/>
      <c r="AC31" s="79"/>
      <c r="AD31" s="79"/>
      <c r="AE31" s="215"/>
      <c r="AF31" s="217"/>
      <c r="AG31" s="201"/>
      <c r="AH31" s="230"/>
      <c r="AI31" s="79"/>
      <c r="AJ31" s="79"/>
      <c r="AK31" s="215"/>
      <c r="AL31" s="217"/>
      <c r="AM31" s="216"/>
      <c r="AN31" s="112"/>
      <c r="AO31" s="79"/>
      <c r="AP31" s="79"/>
      <c r="AQ31" s="215"/>
      <c r="AR31" s="217"/>
      <c r="AS31" s="201">
        <v>8</v>
      </c>
    </row>
    <row r="32" spans="1:45" s="245" customFormat="1" ht="27.75" customHeight="1" thickBot="1">
      <c r="A32" s="90" t="s">
        <v>32</v>
      </c>
      <c r="B32" s="247" t="s">
        <v>72</v>
      </c>
      <c r="C32" s="239">
        <f>SUM(C33:C37)</f>
        <v>24</v>
      </c>
      <c r="D32" s="255"/>
      <c r="E32" s="239">
        <f>SUM(E33:E37)</f>
        <v>360</v>
      </c>
      <c r="F32" s="242"/>
      <c r="G32" s="243"/>
      <c r="H32" s="243"/>
      <c r="I32" s="243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4"/>
    </row>
    <row r="33" spans="1:45" ht="27.75" customHeight="1">
      <c r="A33" s="88">
        <v>21</v>
      </c>
      <c r="B33" s="89" t="s">
        <v>33</v>
      </c>
      <c r="C33" s="57">
        <f>SUM(O33+U33+AA33+AG33+AM33+AS33)</f>
        <v>5</v>
      </c>
      <c r="D33" s="68">
        <v>1</v>
      </c>
      <c r="E33" s="82">
        <f>SUM(J33:M33,P33:S33,V33:Y33,AB33:AE33,AH33:AK33,AN33:AQ33,AT33:AW33,AY33:BB33)*15</f>
        <v>60</v>
      </c>
      <c r="F33" s="218">
        <f aca="true" t="shared" si="9" ref="F33:I37">SUM(J33,P33,V33,AB33,AH33,AN33,AT33,AY33)*15</f>
        <v>30</v>
      </c>
      <c r="G33" s="219">
        <f t="shared" si="9"/>
        <v>30</v>
      </c>
      <c r="H33" s="219">
        <f t="shared" si="9"/>
        <v>0</v>
      </c>
      <c r="I33" s="220">
        <f t="shared" si="9"/>
        <v>0</v>
      </c>
      <c r="J33" s="301">
        <v>2</v>
      </c>
      <c r="K33" s="281">
        <v>2</v>
      </c>
      <c r="L33" s="281"/>
      <c r="M33" s="281"/>
      <c r="N33" s="282" t="s">
        <v>61</v>
      </c>
      <c r="O33" s="283">
        <v>5</v>
      </c>
      <c r="P33" s="281"/>
      <c r="Q33" s="281"/>
      <c r="R33" s="281"/>
      <c r="S33" s="281"/>
      <c r="T33" s="282"/>
      <c r="U33" s="285"/>
      <c r="V33" s="219"/>
      <c r="W33" s="219"/>
      <c r="X33" s="219"/>
      <c r="Y33" s="219"/>
      <c r="Z33" s="226"/>
      <c r="AA33" s="227"/>
      <c r="AB33" s="219"/>
      <c r="AC33" s="219"/>
      <c r="AD33" s="219"/>
      <c r="AE33" s="219"/>
      <c r="AF33" s="219"/>
      <c r="AG33" s="225"/>
      <c r="AH33" s="219"/>
      <c r="AI33" s="219"/>
      <c r="AJ33" s="219"/>
      <c r="AK33" s="219"/>
      <c r="AL33" s="226"/>
      <c r="AM33" s="227"/>
      <c r="AN33" s="219"/>
      <c r="AO33" s="219"/>
      <c r="AP33" s="219"/>
      <c r="AQ33" s="219"/>
      <c r="AR33" s="226"/>
      <c r="AS33" s="225"/>
    </row>
    <row r="34" spans="1:45" ht="27.75" customHeight="1">
      <c r="A34" s="88">
        <v>22</v>
      </c>
      <c r="B34" s="77" t="s">
        <v>34</v>
      </c>
      <c r="C34" s="66">
        <f>SUM(O34+U34+AA34+AG34+AM34+AS34)</f>
        <v>4</v>
      </c>
      <c r="D34" s="68">
        <v>1</v>
      </c>
      <c r="E34" s="4">
        <f>SUM(J34:M34,P34:S34,V34:Y34,AB34:AE34,AH34:AK34,AN34:AQ34,AT34:AW34,AY34:BB34)*15</f>
        <v>60</v>
      </c>
      <c r="F34" s="1">
        <f t="shared" si="9"/>
        <v>30</v>
      </c>
      <c r="G34" s="2">
        <f t="shared" si="9"/>
        <v>30</v>
      </c>
      <c r="H34" s="2">
        <f t="shared" si="9"/>
        <v>0</v>
      </c>
      <c r="I34" s="3">
        <f t="shared" si="9"/>
        <v>0</v>
      </c>
      <c r="J34" s="297"/>
      <c r="K34" s="287"/>
      <c r="L34" s="287"/>
      <c r="M34" s="287"/>
      <c r="N34" s="288"/>
      <c r="O34" s="289"/>
      <c r="P34" s="287">
        <v>2</v>
      </c>
      <c r="Q34" s="287">
        <v>2</v>
      </c>
      <c r="R34" s="287"/>
      <c r="S34" s="287"/>
      <c r="T34" s="288" t="s">
        <v>61</v>
      </c>
      <c r="U34" s="291">
        <v>4</v>
      </c>
      <c r="V34" s="2"/>
      <c r="W34" s="2"/>
      <c r="X34" s="2"/>
      <c r="Y34" s="2"/>
      <c r="Z34" s="69"/>
      <c r="AA34" s="63"/>
      <c r="AB34" s="2"/>
      <c r="AC34" s="2"/>
      <c r="AD34" s="2"/>
      <c r="AE34" s="2"/>
      <c r="AF34" s="2"/>
      <c r="AG34" s="65"/>
      <c r="AH34" s="2"/>
      <c r="AI34" s="2"/>
      <c r="AJ34" s="2"/>
      <c r="AK34" s="2"/>
      <c r="AL34" s="69"/>
      <c r="AM34" s="63"/>
      <c r="AN34" s="2"/>
      <c r="AO34" s="2"/>
      <c r="AP34" s="61"/>
      <c r="AQ34" s="2"/>
      <c r="AR34" s="69"/>
      <c r="AS34" s="65"/>
    </row>
    <row r="35" spans="1:45" ht="27.75" customHeight="1">
      <c r="A35" s="88">
        <v>23</v>
      </c>
      <c r="B35" s="77" t="s">
        <v>35</v>
      </c>
      <c r="C35" s="66">
        <f>SUM(O35+U35+AA35+AG35+AM35+AS35)</f>
        <v>13</v>
      </c>
      <c r="D35" s="68">
        <v>1</v>
      </c>
      <c r="E35" s="4">
        <f>SUM(J35:M35,P35:S35,V35:Y35,AB35:AE35,AH35:AK35,AN35:AQ35,AT35:AW35,AY35:BB35)*15</f>
        <v>180</v>
      </c>
      <c r="F35" s="1">
        <f t="shared" si="9"/>
        <v>90</v>
      </c>
      <c r="G35" s="2">
        <f t="shared" si="9"/>
        <v>90</v>
      </c>
      <c r="H35" s="2">
        <f t="shared" si="9"/>
        <v>0</v>
      </c>
      <c r="I35" s="3">
        <f t="shared" si="9"/>
        <v>0</v>
      </c>
      <c r="J35" s="297"/>
      <c r="K35" s="287"/>
      <c r="L35" s="287"/>
      <c r="M35" s="287"/>
      <c r="N35" s="288"/>
      <c r="O35" s="289"/>
      <c r="P35" s="287">
        <v>2</v>
      </c>
      <c r="Q35" s="287">
        <v>2</v>
      </c>
      <c r="R35" s="287"/>
      <c r="S35" s="287"/>
      <c r="T35" s="288"/>
      <c r="U35" s="291">
        <v>4</v>
      </c>
      <c r="V35" s="2">
        <v>2</v>
      </c>
      <c r="W35" s="2">
        <v>2</v>
      </c>
      <c r="X35" s="2"/>
      <c r="Y35" s="2"/>
      <c r="Z35" s="69"/>
      <c r="AA35" s="63">
        <v>4</v>
      </c>
      <c r="AB35" s="2">
        <v>2</v>
      </c>
      <c r="AC35" s="2">
        <v>2</v>
      </c>
      <c r="AD35" s="2"/>
      <c r="AE35" s="2"/>
      <c r="AF35" s="2" t="s">
        <v>61</v>
      </c>
      <c r="AG35" s="65">
        <v>5</v>
      </c>
      <c r="AH35" s="2"/>
      <c r="AI35" s="2"/>
      <c r="AJ35" s="2"/>
      <c r="AK35" s="2"/>
      <c r="AL35" s="69"/>
      <c r="AM35" s="63"/>
      <c r="AN35" s="76"/>
      <c r="AO35" s="2"/>
      <c r="AP35" s="61"/>
      <c r="AQ35" s="2"/>
      <c r="AR35" s="69"/>
      <c r="AS35" s="65"/>
    </row>
    <row r="36" spans="1:45" ht="27.75" customHeight="1">
      <c r="A36" s="88">
        <v>24</v>
      </c>
      <c r="B36" s="77" t="s">
        <v>66</v>
      </c>
      <c r="C36" s="66">
        <f>SUM(O36+U36+AA36+AG36+AM36+AS36)</f>
        <v>1</v>
      </c>
      <c r="D36" s="68">
        <v>0</v>
      </c>
      <c r="E36" s="4">
        <f>SUM(J36:M36,P36:S36,V36:Y36,AB36:AE36,AH36:AK36,AN36:AQ36,AT36:AW36,AY36:BB36)*15</f>
        <v>30</v>
      </c>
      <c r="F36" s="1">
        <f>SUM(J36,P36,V36,AB36,AH36,AN36,AT36,AY36)*15</f>
        <v>30</v>
      </c>
      <c r="G36" s="2">
        <f>SUM(K36,Q36,W36,AC36,AI36,AO36,AU36,AZ36)*15</f>
        <v>0</v>
      </c>
      <c r="H36" s="2">
        <f>SUM(L36,R36,X36,AD36,AJ36,AP36,AV36,BA36)*15</f>
        <v>0</v>
      </c>
      <c r="I36" s="3">
        <f t="shared" si="9"/>
        <v>0</v>
      </c>
      <c r="J36" s="297"/>
      <c r="K36" s="287"/>
      <c r="L36" s="287"/>
      <c r="M36" s="287"/>
      <c r="N36" s="288"/>
      <c r="O36" s="289"/>
      <c r="P36" s="297"/>
      <c r="Q36" s="287"/>
      <c r="R36" s="287"/>
      <c r="S36" s="287"/>
      <c r="T36" s="288"/>
      <c r="U36" s="291"/>
      <c r="V36" s="76"/>
      <c r="W36" s="2"/>
      <c r="X36" s="2"/>
      <c r="Y36" s="2"/>
      <c r="Z36" s="69"/>
      <c r="AA36" s="63"/>
      <c r="AB36" s="76"/>
      <c r="AC36" s="2"/>
      <c r="AD36" s="2"/>
      <c r="AE36" s="2"/>
      <c r="AF36" s="69"/>
      <c r="AG36" s="65"/>
      <c r="AH36" s="76"/>
      <c r="AI36" s="2"/>
      <c r="AJ36" s="2"/>
      <c r="AK36" s="2"/>
      <c r="AL36" s="69"/>
      <c r="AM36" s="63"/>
      <c r="AN36" s="76">
        <v>2</v>
      </c>
      <c r="AO36" s="2"/>
      <c r="AP36" s="61"/>
      <c r="AQ36" s="2"/>
      <c r="AR36" s="2"/>
      <c r="AS36" s="65">
        <v>1</v>
      </c>
    </row>
    <row r="37" spans="1:45" ht="27.75" customHeight="1" thickBot="1">
      <c r="A37" s="88">
        <v>25</v>
      </c>
      <c r="B37" s="77" t="s">
        <v>37</v>
      </c>
      <c r="C37" s="66">
        <f>SUM(O37+U37+AA37+AG37+AM37+AS37)</f>
        <v>1</v>
      </c>
      <c r="D37" s="68">
        <v>0</v>
      </c>
      <c r="E37" s="4">
        <f>SUM(J37:M37,P37:S37,V37:Y37,AB37:AE37,AH37:AK37,AN37:AQ37,AT37:AW37,AY37:BB37)*15</f>
        <v>30</v>
      </c>
      <c r="F37" s="214">
        <f t="shared" si="9"/>
        <v>0</v>
      </c>
      <c r="G37" s="215">
        <f t="shared" si="9"/>
        <v>30</v>
      </c>
      <c r="H37" s="215">
        <f t="shared" si="9"/>
        <v>0</v>
      </c>
      <c r="I37" s="229">
        <f t="shared" si="9"/>
        <v>0</v>
      </c>
      <c r="J37" s="298"/>
      <c r="K37" s="299">
        <v>2</v>
      </c>
      <c r="L37" s="299"/>
      <c r="M37" s="292"/>
      <c r="N37" s="293"/>
      <c r="O37" s="292">
        <v>1</v>
      </c>
      <c r="P37" s="300"/>
      <c r="Q37" s="299"/>
      <c r="R37" s="299"/>
      <c r="S37" s="292"/>
      <c r="T37" s="293"/>
      <c r="U37" s="295"/>
      <c r="V37" s="230"/>
      <c r="W37" s="79"/>
      <c r="X37" s="79"/>
      <c r="Y37" s="215"/>
      <c r="Z37" s="217"/>
      <c r="AA37" s="216"/>
      <c r="AB37" s="112"/>
      <c r="AC37" s="79"/>
      <c r="AD37" s="79"/>
      <c r="AE37" s="79"/>
      <c r="AF37" s="215"/>
      <c r="AG37" s="201"/>
      <c r="AH37" s="230"/>
      <c r="AI37" s="79"/>
      <c r="AJ37" s="79"/>
      <c r="AK37" s="215"/>
      <c r="AL37" s="217"/>
      <c r="AM37" s="216"/>
      <c r="AN37" s="112"/>
      <c r="AO37" s="79"/>
      <c r="AP37" s="79"/>
      <c r="AQ37" s="215"/>
      <c r="AR37" s="217"/>
      <c r="AS37" s="201"/>
    </row>
    <row r="38" spans="1:45" s="252" customFormat="1" ht="27.75" customHeight="1" thickBot="1">
      <c r="A38" s="246" t="s">
        <v>61</v>
      </c>
      <c r="B38" s="247" t="s">
        <v>81</v>
      </c>
      <c r="C38" s="239">
        <f>SUM(C39:C41)</f>
        <v>6</v>
      </c>
      <c r="D38" s="248"/>
      <c r="E38" s="239">
        <f>SUM(E39:E41)</f>
        <v>90</v>
      </c>
      <c r="F38" s="249"/>
      <c r="G38" s="250"/>
      <c r="H38" s="250"/>
      <c r="I38" s="250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0"/>
      <c r="AK38" s="250"/>
      <c r="AL38" s="250"/>
      <c r="AM38" s="250"/>
      <c r="AN38" s="250"/>
      <c r="AO38" s="250"/>
      <c r="AP38" s="250"/>
      <c r="AQ38" s="250"/>
      <c r="AR38" s="250"/>
      <c r="AS38" s="251"/>
    </row>
    <row r="39" spans="1:45" s="195" customFormat="1" ht="27.75" customHeight="1">
      <c r="A39" s="102">
        <v>26</v>
      </c>
      <c r="B39" s="77" t="s">
        <v>91</v>
      </c>
      <c r="C39" s="57">
        <f>SUM(O39+U39+AA39+AG39+AM39+AS39)</f>
        <v>2</v>
      </c>
      <c r="D39" s="267">
        <v>0</v>
      </c>
      <c r="E39" s="268">
        <f>SUM(J39:M39,P39:S39,V39:Y39,AB39:AE39,AH39:AK39,AN39:AQ39,AT39:AW39,AY39:BB39)*15</f>
        <v>30</v>
      </c>
      <c r="F39" s="1">
        <f aca="true" t="shared" si="10" ref="F39:I41">SUM(J39,P39,V39,AB39,AH39,AN39,AT39,AY39)*15</f>
        <v>0</v>
      </c>
      <c r="G39" s="2">
        <f t="shared" si="10"/>
        <v>30</v>
      </c>
      <c r="H39" s="2">
        <f t="shared" si="10"/>
        <v>0</v>
      </c>
      <c r="I39" s="2">
        <f t="shared" si="10"/>
        <v>0</v>
      </c>
      <c r="J39" s="303"/>
      <c r="K39" s="303"/>
      <c r="L39" s="303"/>
      <c r="M39" s="304"/>
      <c r="N39" s="305"/>
      <c r="O39" s="303"/>
      <c r="P39" s="303"/>
      <c r="Q39" s="303"/>
      <c r="R39" s="303"/>
      <c r="S39" s="304"/>
      <c r="T39" s="305"/>
      <c r="U39" s="303"/>
      <c r="V39" s="234"/>
      <c r="W39" s="234">
        <v>2</v>
      </c>
      <c r="X39" s="234"/>
      <c r="Y39" s="232"/>
      <c r="Z39" s="235"/>
      <c r="AA39" s="233">
        <v>2</v>
      </c>
      <c r="AB39" s="234"/>
      <c r="AC39" s="234"/>
      <c r="AD39" s="234"/>
      <c r="AE39" s="232"/>
      <c r="AF39" s="235"/>
      <c r="AG39" s="233"/>
      <c r="AH39" s="234"/>
      <c r="AI39" s="234"/>
      <c r="AJ39" s="234"/>
      <c r="AK39" s="232"/>
      <c r="AL39" s="235"/>
      <c r="AM39" s="233"/>
      <c r="AN39" s="234"/>
      <c r="AO39" s="234"/>
      <c r="AP39" s="234"/>
      <c r="AQ39" s="232"/>
      <c r="AR39" s="235"/>
      <c r="AS39" s="236"/>
    </row>
    <row r="40" spans="1:45" s="195" customFormat="1" ht="33" customHeight="1">
      <c r="A40" s="102">
        <v>27</v>
      </c>
      <c r="B40" s="77" t="s">
        <v>92</v>
      </c>
      <c r="C40" s="66">
        <f>SUM(O40+U40+AA40+AG40+AM40+AS40)</f>
        <v>2</v>
      </c>
      <c r="D40" s="267">
        <v>0</v>
      </c>
      <c r="E40" s="269">
        <f>SUM(J40:M40,P40:S40,V40:Y40,AB40:AE40,AH40:AK40,AN40:AQ40,AT40:AW40,AY40:BB40)*15</f>
        <v>30</v>
      </c>
      <c r="F40" s="1">
        <f t="shared" si="10"/>
        <v>0</v>
      </c>
      <c r="G40" s="2">
        <f t="shared" si="10"/>
        <v>30</v>
      </c>
      <c r="H40" s="2">
        <f t="shared" si="10"/>
        <v>0</v>
      </c>
      <c r="I40" s="2">
        <f t="shared" si="10"/>
        <v>0</v>
      </c>
      <c r="J40" s="303"/>
      <c r="K40" s="303"/>
      <c r="L40" s="303"/>
      <c r="M40" s="304"/>
      <c r="N40" s="305"/>
      <c r="O40" s="303"/>
      <c r="P40" s="303"/>
      <c r="Q40" s="303"/>
      <c r="R40" s="303"/>
      <c r="S40" s="304"/>
      <c r="T40" s="305"/>
      <c r="U40" s="303"/>
      <c r="V40" s="234"/>
      <c r="W40" s="234"/>
      <c r="X40" s="234"/>
      <c r="Y40" s="232"/>
      <c r="Z40" s="235"/>
      <c r="AA40" s="233"/>
      <c r="AB40" s="234"/>
      <c r="AC40" s="234">
        <v>2</v>
      </c>
      <c r="AD40" s="234"/>
      <c r="AE40" s="232"/>
      <c r="AF40" s="235"/>
      <c r="AG40" s="233">
        <v>2</v>
      </c>
      <c r="AH40" s="234"/>
      <c r="AI40" s="234"/>
      <c r="AJ40" s="234"/>
      <c r="AK40" s="232"/>
      <c r="AL40" s="235"/>
      <c r="AM40" s="233"/>
      <c r="AN40" s="234"/>
      <c r="AO40" s="234"/>
      <c r="AP40" s="234"/>
      <c r="AQ40" s="232"/>
      <c r="AR40" s="235"/>
      <c r="AS40" s="236"/>
    </row>
    <row r="41" spans="1:45" s="195" customFormat="1" ht="27.75" customHeight="1" thickBot="1">
      <c r="A41" s="102">
        <v>28</v>
      </c>
      <c r="B41" s="77" t="s">
        <v>93</v>
      </c>
      <c r="C41" s="66">
        <f>SUM(O41+U41+AA41+AG41+AM41+AS41)</f>
        <v>2</v>
      </c>
      <c r="D41" s="267">
        <v>0</v>
      </c>
      <c r="E41" s="253">
        <f>SUM(J41:M41,P41:S41,V41:Y41,AB41:AE41,AH41:AK41,AN41:AQ41,AT41:AW41,AY41:BB41)*15</f>
        <v>30</v>
      </c>
      <c r="F41" s="1">
        <f t="shared" si="10"/>
        <v>0</v>
      </c>
      <c r="G41" s="2">
        <f t="shared" si="10"/>
        <v>30</v>
      </c>
      <c r="H41" s="2">
        <f t="shared" si="10"/>
        <v>0</v>
      </c>
      <c r="I41" s="2">
        <f t="shared" si="10"/>
        <v>0</v>
      </c>
      <c r="J41" s="303"/>
      <c r="K41" s="303"/>
      <c r="L41" s="303"/>
      <c r="M41" s="304"/>
      <c r="N41" s="305"/>
      <c r="O41" s="303"/>
      <c r="P41" s="303"/>
      <c r="Q41" s="303"/>
      <c r="R41" s="303"/>
      <c r="S41" s="304"/>
      <c r="T41" s="305"/>
      <c r="U41" s="303"/>
      <c r="V41" s="234"/>
      <c r="W41" s="234"/>
      <c r="X41" s="234"/>
      <c r="Y41" s="232"/>
      <c r="Z41" s="235"/>
      <c r="AA41" s="233"/>
      <c r="AB41" s="234"/>
      <c r="AC41" s="234"/>
      <c r="AD41" s="234"/>
      <c r="AE41" s="232"/>
      <c r="AF41" s="235"/>
      <c r="AG41" s="233"/>
      <c r="AH41" s="234"/>
      <c r="AI41" s="234">
        <v>2</v>
      </c>
      <c r="AJ41" s="234"/>
      <c r="AK41" s="232"/>
      <c r="AL41" s="235"/>
      <c r="AM41" s="233">
        <v>2</v>
      </c>
      <c r="AN41" s="234"/>
      <c r="AO41" s="234"/>
      <c r="AP41" s="234"/>
      <c r="AQ41" s="232"/>
      <c r="AR41" s="235"/>
      <c r="AS41" s="236"/>
    </row>
    <row r="42" spans="1:45" ht="40.5" customHeight="1" thickBot="1">
      <c r="A42" s="90" t="s">
        <v>79</v>
      </c>
      <c r="B42" s="87" t="s">
        <v>83</v>
      </c>
      <c r="C42" s="71">
        <f>SUM(C43:C47)</f>
        <v>22</v>
      </c>
      <c r="D42" s="72"/>
      <c r="E42" s="53">
        <f>SUM(E43:E47)</f>
        <v>405</v>
      </c>
      <c r="F42" s="202"/>
      <c r="G42" s="91"/>
      <c r="H42" s="91"/>
      <c r="I42" s="91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203"/>
    </row>
    <row r="43" spans="1:45" ht="27.75" customHeight="1">
      <c r="A43" s="75">
        <v>32</v>
      </c>
      <c r="B43" s="77" t="s">
        <v>84</v>
      </c>
      <c r="C43" s="57">
        <f>SUM(O43+U43+AA43+AG43+AM43+AS43)</f>
        <v>2</v>
      </c>
      <c r="D43" s="68">
        <v>0</v>
      </c>
      <c r="E43" s="82">
        <f>SUM(J43:M43,P43:S43,V43:Y43,AB43:AE43,AH43:AK43,AN43:AQ43,AT43:AW43,AY43:BB43)*15</f>
        <v>30</v>
      </c>
      <c r="F43" s="218">
        <f aca="true" t="shared" si="11" ref="F43:I47">SUM(J43,P43,V43,AB43,AH43,AN43,AT43,AY43)*15</f>
        <v>30</v>
      </c>
      <c r="G43" s="219">
        <f t="shared" si="11"/>
        <v>0</v>
      </c>
      <c r="H43" s="219">
        <f t="shared" si="11"/>
        <v>0</v>
      </c>
      <c r="I43" s="220">
        <f t="shared" si="11"/>
        <v>0</v>
      </c>
      <c r="J43" s="284"/>
      <c r="K43" s="280"/>
      <c r="L43" s="280"/>
      <c r="M43" s="281"/>
      <c r="N43" s="282"/>
      <c r="O43" s="281"/>
      <c r="P43" s="307"/>
      <c r="Q43" s="280"/>
      <c r="R43" s="280"/>
      <c r="S43" s="281"/>
      <c r="T43" s="282"/>
      <c r="U43" s="285"/>
      <c r="V43" s="219">
        <v>2</v>
      </c>
      <c r="W43" s="219"/>
      <c r="X43" s="219"/>
      <c r="Y43" s="219"/>
      <c r="Z43" s="226"/>
      <c r="AA43" s="227">
        <v>2</v>
      </c>
      <c r="AB43" s="228"/>
      <c r="AC43" s="219"/>
      <c r="AD43" s="219"/>
      <c r="AE43" s="219"/>
      <c r="AF43" s="226"/>
      <c r="AG43" s="225"/>
      <c r="AH43" s="228"/>
      <c r="AI43" s="219"/>
      <c r="AJ43" s="219"/>
      <c r="AK43" s="219"/>
      <c r="AL43" s="226"/>
      <c r="AM43" s="227"/>
      <c r="AN43" s="228"/>
      <c r="AO43" s="219"/>
      <c r="AP43" s="223"/>
      <c r="AQ43" s="219"/>
      <c r="AR43" s="226"/>
      <c r="AS43" s="225"/>
    </row>
    <row r="44" spans="1:45" ht="27.75" customHeight="1">
      <c r="A44" s="75">
        <v>33</v>
      </c>
      <c r="B44" s="77" t="s">
        <v>85</v>
      </c>
      <c r="C44" s="66">
        <f>SUM(O44+U44+AA44+AG44+AM44+AS44)</f>
        <v>3</v>
      </c>
      <c r="D44" s="68">
        <v>0</v>
      </c>
      <c r="E44" s="4">
        <f>SUM(J44:M44,P44:S44,V44:Y44,AB44:AE44,AH44:AK44,AN44:AQ44,AT44:AW44,AY44:BB44)*15</f>
        <v>60</v>
      </c>
      <c r="F44" s="1">
        <f t="shared" si="11"/>
        <v>30</v>
      </c>
      <c r="G44" s="2">
        <f t="shared" si="11"/>
        <v>30</v>
      </c>
      <c r="H44" s="2">
        <f t="shared" si="11"/>
        <v>0</v>
      </c>
      <c r="I44" s="3">
        <f t="shared" si="11"/>
        <v>0</v>
      </c>
      <c r="J44" s="290"/>
      <c r="K44" s="286"/>
      <c r="L44" s="286"/>
      <c r="M44" s="287"/>
      <c r="N44" s="288"/>
      <c r="O44" s="287"/>
      <c r="P44" s="308"/>
      <c r="Q44" s="286"/>
      <c r="R44" s="286"/>
      <c r="S44" s="287"/>
      <c r="T44" s="288"/>
      <c r="U44" s="291"/>
      <c r="V44" s="76">
        <v>1</v>
      </c>
      <c r="W44" s="2">
        <v>1</v>
      </c>
      <c r="X44" s="2"/>
      <c r="Y44" s="2"/>
      <c r="Z44" s="69"/>
      <c r="AA44" s="125">
        <v>1</v>
      </c>
      <c r="AB44" s="76">
        <v>1</v>
      </c>
      <c r="AC44" s="2">
        <v>1</v>
      </c>
      <c r="AD44" s="2"/>
      <c r="AE44" s="2"/>
      <c r="AF44" s="69"/>
      <c r="AG44" s="65">
        <v>2</v>
      </c>
      <c r="AH44" s="204"/>
      <c r="AI44" s="2"/>
      <c r="AJ44" s="2"/>
      <c r="AK44" s="2"/>
      <c r="AL44" s="69"/>
      <c r="AM44" s="63"/>
      <c r="AN44" s="204"/>
      <c r="AO44" s="2"/>
      <c r="AP44" s="61"/>
      <c r="AQ44" s="2"/>
      <c r="AR44" s="69"/>
      <c r="AS44" s="65"/>
    </row>
    <row r="45" spans="1:45" ht="27.75" customHeight="1">
      <c r="A45" s="75">
        <v>34</v>
      </c>
      <c r="B45" s="77" t="s">
        <v>86</v>
      </c>
      <c r="C45" s="66">
        <f>SUM(O45+U45+AA45+AG45+AM45+AS45)</f>
        <v>2</v>
      </c>
      <c r="D45" s="68">
        <v>0</v>
      </c>
      <c r="E45" s="4">
        <f>SUM(J45:M45,P45:S45,V45:Y45,AB45:AE45,AH45:AK45,AN45:AQ45,AT45:AW45,AY45:BB45)*15</f>
        <v>30</v>
      </c>
      <c r="F45" s="1">
        <f>SUM(J45,P45,V45,AB45,AH45,AN45,AT45,AY45)*15</f>
        <v>15</v>
      </c>
      <c r="G45" s="2">
        <f>SUM(K45,Q45,W45,AC45,AI45,AO45,AU45,AZ45)*15</f>
        <v>15</v>
      </c>
      <c r="H45" s="2">
        <f>SUM(L45,R45,X45,AD45,AJ45,AP45,AV45,BA45)*15</f>
        <v>0</v>
      </c>
      <c r="I45" s="3">
        <f>SUM(M45,S45,Y45,AE45,AK45,AQ45,AW45,BB45)*15</f>
        <v>0</v>
      </c>
      <c r="J45" s="290"/>
      <c r="K45" s="286"/>
      <c r="L45" s="286"/>
      <c r="M45" s="287"/>
      <c r="N45" s="288"/>
      <c r="O45" s="287"/>
      <c r="P45" s="308"/>
      <c r="Q45" s="286"/>
      <c r="R45" s="286"/>
      <c r="S45" s="287"/>
      <c r="T45" s="288"/>
      <c r="U45" s="291"/>
      <c r="V45" s="76">
        <v>1</v>
      </c>
      <c r="W45" s="2">
        <v>1</v>
      </c>
      <c r="X45" s="2"/>
      <c r="Y45" s="2"/>
      <c r="Z45" s="69"/>
      <c r="AA45" s="125">
        <v>2</v>
      </c>
      <c r="AB45" s="76"/>
      <c r="AC45" s="2"/>
      <c r="AD45" s="2"/>
      <c r="AE45" s="2"/>
      <c r="AF45" s="69"/>
      <c r="AG45" s="65"/>
      <c r="AH45" s="204"/>
      <c r="AI45" s="2"/>
      <c r="AJ45" s="2"/>
      <c r="AK45" s="2"/>
      <c r="AL45" s="69"/>
      <c r="AM45" s="125"/>
      <c r="AN45" s="204"/>
      <c r="AO45" s="2"/>
      <c r="AP45" s="61"/>
      <c r="AQ45" s="2"/>
      <c r="AR45" s="69"/>
      <c r="AS45" s="65"/>
    </row>
    <row r="46" spans="1:45" ht="27.75" customHeight="1">
      <c r="A46" s="75">
        <v>35</v>
      </c>
      <c r="B46" s="77" t="s">
        <v>87</v>
      </c>
      <c r="C46" s="66">
        <f>SUM(O46+U46+AA46+AG46+AM46+AS46)</f>
        <v>5</v>
      </c>
      <c r="D46" s="68">
        <v>1</v>
      </c>
      <c r="E46" s="4">
        <f>SUM(J46:M46,P46:S46,V46:Y46,AB46:AE46,AH46:AK46,AN46:AQ46,AT46:AW46,AY46:BB46)*15</f>
        <v>120</v>
      </c>
      <c r="F46" s="1">
        <f t="shared" si="11"/>
        <v>45</v>
      </c>
      <c r="G46" s="2">
        <f t="shared" si="11"/>
        <v>75</v>
      </c>
      <c r="H46" s="2">
        <f t="shared" si="11"/>
        <v>0</v>
      </c>
      <c r="I46" s="3">
        <f t="shared" si="11"/>
        <v>0</v>
      </c>
      <c r="J46" s="290"/>
      <c r="K46" s="286"/>
      <c r="L46" s="286"/>
      <c r="M46" s="287"/>
      <c r="N46" s="288"/>
      <c r="O46" s="287"/>
      <c r="P46" s="308"/>
      <c r="Q46" s="286"/>
      <c r="R46" s="286"/>
      <c r="S46" s="287"/>
      <c r="T46" s="288"/>
      <c r="U46" s="291"/>
      <c r="V46" s="59"/>
      <c r="W46" s="4"/>
      <c r="X46" s="4"/>
      <c r="Y46" s="2"/>
      <c r="Z46" s="69"/>
      <c r="AA46" s="85"/>
      <c r="AB46" s="86">
        <v>2</v>
      </c>
      <c r="AC46" s="4">
        <v>2</v>
      </c>
      <c r="AD46" s="4"/>
      <c r="AE46" s="2"/>
      <c r="AF46" s="69">
        <v>2</v>
      </c>
      <c r="AG46" s="65">
        <v>2</v>
      </c>
      <c r="AH46" s="59">
        <v>1</v>
      </c>
      <c r="AI46" s="4">
        <v>3</v>
      </c>
      <c r="AJ46" s="4"/>
      <c r="AK46" s="2"/>
      <c r="AL46" s="69" t="s">
        <v>61</v>
      </c>
      <c r="AM46" s="85">
        <v>3</v>
      </c>
      <c r="AN46" s="86"/>
      <c r="AO46" s="4"/>
      <c r="AP46" s="4"/>
      <c r="AQ46" s="2"/>
      <c r="AR46" s="69"/>
      <c r="AS46" s="65"/>
    </row>
    <row r="47" spans="1:45" ht="25.5" customHeight="1" thickBot="1">
      <c r="A47" s="75">
        <v>36</v>
      </c>
      <c r="B47" s="205" t="s">
        <v>88</v>
      </c>
      <c r="C47" s="94">
        <f>SUM(O47+U47+AA47+AG47+AM47+AS47)</f>
        <v>10</v>
      </c>
      <c r="D47" s="206">
        <v>1</v>
      </c>
      <c r="E47" s="111">
        <f>SUM(J47:M47,P47:S47,V47:Y47,AB47:AE47,AH47:AK47,AN47:AQ47,AT47:AW47,AY47:BB47)*15</f>
        <v>165</v>
      </c>
      <c r="F47" s="207">
        <f t="shared" si="11"/>
        <v>45</v>
      </c>
      <c r="G47" s="208">
        <f t="shared" si="11"/>
        <v>120</v>
      </c>
      <c r="H47" s="208">
        <f t="shared" si="11"/>
        <v>0</v>
      </c>
      <c r="I47" s="209">
        <f t="shared" si="11"/>
        <v>0</v>
      </c>
      <c r="J47" s="309"/>
      <c r="K47" s="310"/>
      <c r="L47" s="310"/>
      <c r="M47" s="311"/>
      <c r="N47" s="312"/>
      <c r="O47" s="311"/>
      <c r="P47" s="313"/>
      <c r="Q47" s="310"/>
      <c r="R47" s="310"/>
      <c r="S47" s="311"/>
      <c r="T47" s="312"/>
      <c r="U47" s="314"/>
      <c r="V47" s="211"/>
      <c r="W47" s="111"/>
      <c r="X47" s="111"/>
      <c r="Y47" s="208"/>
      <c r="Z47" s="212"/>
      <c r="AA47" s="210"/>
      <c r="AB47" s="213">
        <v>1</v>
      </c>
      <c r="AC47" s="111">
        <v>3</v>
      </c>
      <c r="AD47" s="111"/>
      <c r="AE47" s="208"/>
      <c r="AF47" s="212"/>
      <c r="AG47" s="113">
        <v>2</v>
      </c>
      <c r="AH47" s="211">
        <v>2</v>
      </c>
      <c r="AI47" s="111">
        <v>3</v>
      </c>
      <c r="AJ47" s="111"/>
      <c r="AK47" s="208"/>
      <c r="AL47" s="212"/>
      <c r="AM47" s="210">
        <v>3</v>
      </c>
      <c r="AN47" s="213"/>
      <c r="AO47" s="111">
        <v>2</v>
      </c>
      <c r="AP47" s="111"/>
      <c r="AQ47" s="208"/>
      <c r="AR47" s="212" t="s">
        <v>61</v>
      </c>
      <c r="AS47" s="113">
        <v>5</v>
      </c>
    </row>
    <row r="48" spans="1:45" s="245" customFormat="1" ht="27.75" customHeight="1" thickBot="1">
      <c r="A48" s="237" t="s">
        <v>80</v>
      </c>
      <c r="B48" s="238" t="s">
        <v>65</v>
      </c>
      <c r="C48" s="239">
        <f>SUM(C49:C51)</f>
        <v>10</v>
      </c>
      <c r="D48" s="240"/>
      <c r="E48" s="241">
        <f>SUM(E49:E51)</f>
        <v>180</v>
      </c>
      <c r="F48" s="242"/>
      <c r="G48" s="243"/>
      <c r="H48" s="243"/>
      <c r="I48" s="243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4"/>
    </row>
    <row r="49" spans="1:45" ht="27.75" customHeight="1" thickBot="1">
      <c r="A49" s="92">
        <v>1</v>
      </c>
      <c r="B49" s="93" t="s">
        <v>75</v>
      </c>
      <c r="C49" s="94">
        <f>SUM(O49+U49+AA49+AG49+AM49+AS49)</f>
        <v>4</v>
      </c>
      <c r="D49" s="95"/>
      <c r="E49" s="268">
        <f>SUM(J49:M49,P49:S49,V49:Y49,AB49:AE49,AH49:AK49,AN49:AQ49,AT49:AW49,AY49:BB49)*15</f>
        <v>75</v>
      </c>
      <c r="F49" s="1">
        <f aca="true" t="shared" si="12" ref="F49:I51">SUM(J49,P49,V49,AB49,AH49,AN49,AT49,AY49)*15</f>
        <v>0</v>
      </c>
      <c r="G49" s="2">
        <f t="shared" si="12"/>
        <v>0</v>
      </c>
      <c r="H49" s="2">
        <f t="shared" si="12"/>
        <v>0</v>
      </c>
      <c r="I49" s="3">
        <f t="shared" si="12"/>
        <v>75</v>
      </c>
      <c r="J49" s="315"/>
      <c r="K49" s="316"/>
      <c r="L49" s="316"/>
      <c r="M49" s="316"/>
      <c r="N49" s="316"/>
      <c r="O49" s="317"/>
      <c r="P49" s="318"/>
      <c r="Q49" s="316"/>
      <c r="R49" s="316"/>
      <c r="S49" s="316"/>
      <c r="T49" s="316"/>
      <c r="U49" s="319"/>
      <c r="V49" s="98"/>
      <c r="W49" s="99"/>
      <c r="X49" s="99"/>
      <c r="Y49" s="99">
        <v>2</v>
      </c>
      <c r="Z49" s="99"/>
      <c r="AA49" s="96">
        <v>2</v>
      </c>
      <c r="AB49" s="100"/>
      <c r="AC49" s="99"/>
      <c r="AD49" s="99"/>
      <c r="AE49" s="99">
        <v>3</v>
      </c>
      <c r="AF49" s="99"/>
      <c r="AG49" s="97">
        <v>2</v>
      </c>
      <c r="AH49" s="98"/>
      <c r="AI49" s="99"/>
      <c r="AJ49" s="99"/>
      <c r="AK49" s="99"/>
      <c r="AL49" s="99"/>
      <c r="AM49" s="96"/>
      <c r="AN49" s="100"/>
      <c r="AO49" s="99"/>
      <c r="AP49" s="99"/>
      <c r="AQ49" s="99"/>
      <c r="AR49" s="99"/>
      <c r="AS49" s="101"/>
    </row>
    <row r="50" spans="1:45" ht="27.75" customHeight="1" thickBot="1">
      <c r="A50" s="102">
        <v>2</v>
      </c>
      <c r="B50" s="103" t="s">
        <v>76</v>
      </c>
      <c r="C50" s="94">
        <f>SUM(O50+U50+AA50+AG50+AM50+AS50)</f>
        <v>3</v>
      </c>
      <c r="D50" s="104"/>
      <c r="E50" s="254">
        <f>SUM(J50:M50,P50:S50,V50:Y50,AB50:AE50,AH50:AK50,AN50:AQ50,AT50:AW50,AY50:BB50)*15</f>
        <v>75</v>
      </c>
      <c r="F50" s="1">
        <f t="shared" si="12"/>
        <v>0</v>
      </c>
      <c r="G50" s="2">
        <f t="shared" si="12"/>
        <v>0</v>
      </c>
      <c r="H50" s="2">
        <f t="shared" si="12"/>
        <v>0</v>
      </c>
      <c r="I50" s="3">
        <f t="shared" si="12"/>
        <v>75</v>
      </c>
      <c r="J50" s="320"/>
      <c r="K50" s="286"/>
      <c r="L50" s="286"/>
      <c r="M50" s="286"/>
      <c r="N50" s="286"/>
      <c r="O50" s="289"/>
      <c r="P50" s="308"/>
      <c r="Q50" s="286"/>
      <c r="R50" s="286"/>
      <c r="S50" s="286"/>
      <c r="T50" s="286"/>
      <c r="U50" s="321"/>
      <c r="V50" s="105"/>
      <c r="W50" s="4"/>
      <c r="X50" s="4"/>
      <c r="Y50" s="4"/>
      <c r="Z50" s="4"/>
      <c r="AA50" s="63"/>
      <c r="AB50" s="86"/>
      <c r="AC50" s="4"/>
      <c r="AD50" s="4"/>
      <c r="AE50" s="4"/>
      <c r="AF50" s="4"/>
      <c r="AG50" s="73"/>
      <c r="AH50" s="105"/>
      <c r="AI50" s="4"/>
      <c r="AJ50" s="4"/>
      <c r="AK50" s="4">
        <v>5</v>
      </c>
      <c r="AL50" s="4"/>
      <c r="AM50" s="63">
        <v>3</v>
      </c>
      <c r="AN50" s="86"/>
      <c r="AO50" s="4"/>
      <c r="AP50" s="4"/>
      <c r="AQ50" s="4"/>
      <c r="AR50" s="4"/>
      <c r="AS50" s="65"/>
    </row>
    <row r="51" spans="1:45" ht="27.75" customHeight="1" thickBot="1">
      <c r="A51" s="102">
        <v>3</v>
      </c>
      <c r="B51" s="106" t="s">
        <v>96</v>
      </c>
      <c r="C51" s="94">
        <f>SUM(O51+U51+AA51+AG51+AM51+AS51)</f>
        <v>3</v>
      </c>
      <c r="D51" s="107"/>
      <c r="E51" s="254">
        <f>SUM(J51:M51,P51:S51,V51:Y51,AB51:AE51,AH51:AK51,AN51:AQ51,AT51:AW51,AY51:BB51)*15</f>
        <v>30</v>
      </c>
      <c r="F51" s="1">
        <f t="shared" si="12"/>
        <v>0</v>
      </c>
      <c r="G51" s="2">
        <f t="shared" si="12"/>
        <v>0</v>
      </c>
      <c r="H51" s="2">
        <f t="shared" si="12"/>
        <v>0</v>
      </c>
      <c r="I51" s="3">
        <f t="shared" si="12"/>
        <v>30</v>
      </c>
      <c r="J51" s="322"/>
      <c r="K51" s="299"/>
      <c r="L51" s="299"/>
      <c r="M51" s="299"/>
      <c r="N51" s="310"/>
      <c r="O51" s="323"/>
      <c r="P51" s="300"/>
      <c r="Q51" s="299"/>
      <c r="R51" s="299"/>
      <c r="S51" s="299"/>
      <c r="T51" s="310"/>
      <c r="U51" s="324"/>
      <c r="V51" s="110"/>
      <c r="W51" s="79"/>
      <c r="X51" s="79"/>
      <c r="Y51" s="79"/>
      <c r="Z51" s="111"/>
      <c r="AA51" s="108"/>
      <c r="AB51" s="112"/>
      <c r="AC51" s="79"/>
      <c r="AD51" s="79"/>
      <c r="AE51" s="79"/>
      <c r="AF51" s="111"/>
      <c r="AG51" s="109"/>
      <c r="AH51" s="110"/>
      <c r="AI51" s="79"/>
      <c r="AJ51" s="79"/>
      <c r="AK51" s="79"/>
      <c r="AL51" s="111"/>
      <c r="AM51" s="108"/>
      <c r="AN51" s="112"/>
      <c r="AO51" s="79"/>
      <c r="AP51" s="79"/>
      <c r="AQ51" s="79">
        <v>2</v>
      </c>
      <c r="AR51" s="111"/>
      <c r="AS51" s="113">
        <v>3</v>
      </c>
    </row>
    <row r="52" spans="1:45" ht="42.75" customHeight="1" thickBot="1">
      <c r="A52" s="114"/>
      <c r="B52" s="52" t="s">
        <v>62</v>
      </c>
      <c r="C52" s="70"/>
      <c r="D52" s="54"/>
      <c r="E52" s="54"/>
      <c r="F52" s="54"/>
      <c r="G52" s="54"/>
      <c r="H52" s="54"/>
      <c r="I52" s="54"/>
      <c r="J52" s="325"/>
      <c r="K52" s="325"/>
      <c r="L52" s="325"/>
      <c r="M52" s="325"/>
      <c r="N52" s="326" t="s">
        <v>61</v>
      </c>
      <c r="O52" s="327" t="s">
        <v>60</v>
      </c>
      <c r="P52" s="325"/>
      <c r="Q52" s="325"/>
      <c r="R52" s="325"/>
      <c r="S52" s="325"/>
      <c r="T52" s="326" t="s">
        <v>61</v>
      </c>
      <c r="U52" s="328" t="s">
        <v>60</v>
      </c>
      <c r="V52" s="115"/>
      <c r="W52" s="115"/>
      <c r="X52" s="115"/>
      <c r="Y52" s="115"/>
      <c r="Z52" s="116" t="s">
        <v>61</v>
      </c>
      <c r="AA52" s="117" t="s">
        <v>60</v>
      </c>
      <c r="AB52" s="115"/>
      <c r="AC52" s="115"/>
      <c r="AD52" s="115"/>
      <c r="AE52" s="115"/>
      <c r="AF52" s="116" t="s">
        <v>61</v>
      </c>
      <c r="AG52" s="118" t="s">
        <v>60</v>
      </c>
      <c r="AH52" s="115"/>
      <c r="AI52" s="115"/>
      <c r="AJ52" s="115"/>
      <c r="AK52" s="115"/>
      <c r="AL52" s="116" t="s">
        <v>61</v>
      </c>
      <c r="AM52" s="117" t="s">
        <v>60</v>
      </c>
      <c r="AN52" s="115"/>
      <c r="AO52" s="115"/>
      <c r="AP52" s="115"/>
      <c r="AQ52" s="115"/>
      <c r="AR52" s="116" t="s">
        <v>61</v>
      </c>
      <c r="AS52" s="118" t="s">
        <v>60</v>
      </c>
    </row>
    <row r="53" spans="1:45" ht="27.75" customHeight="1" thickBot="1">
      <c r="A53" s="119"/>
      <c r="B53" s="120"/>
      <c r="C53" s="121">
        <f>C48+C42+C38+C32+C18+C14+C9</f>
        <v>180</v>
      </c>
      <c r="D53" s="121">
        <f>SUM(D10:D48)</f>
        <v>18</v>
      </c>
      <c r="E53" s="122">
        <f>E42+E38+E32+E18+E14+E9</f>
        <v>2490</v>
      </c>
      <c r="F53" s="123">
        <f>+SUM(F10:F47)</f>
        <v>675</v>
      </c>
      <c r="G53" s="123">
        <f>+SUM(G10:G48)</f>
        <v>1725</v>
      </c>
      <c r="H53" s="123">
        <f>+SUM(H10:H48)</f>
        <v>30</v>
      </c>
      <c r="I53" s="124">
        <f>+SUM(I10:I48)</f>
        <v>60</v>
      </c>
      <c r="J53" s="320">
        <f>SUM(J10:J48)</f>
        <v>7</v>
      </c>
      <c r="K53" s="286">
        <f>SUM(K10:K48)</f>
        <v>24</v>
      </c>
      <c r="L53" s="286">
        <f>SUM(L10:L48)</f>
        <v>0</v>
      </c>
      <c r="M53" s="287">
        <f>SUM(M10:M48)</f>
        <v>0</v>
      </c>
      <c r="N53" s="329">
        <v>1</v>
      </c>
      <c r="O53" s="330">
        <f>SUM(O10:O48)</f>
        <v>30</v>
      </c>
      <c r="P53" s="290">
        <f>SUM(P10:P48)</f>
        <v>8</v>
      </c>
      <c r="Q53" s="286">
        <f>SUM(Q10:Q48)</f>
        <v>20</v>
      </c>
      <c r="R53" s="286">
        <f>SUM(R10:R48)</f>
        <v>2</v>
      </c>
      <c r="S53" s="287">
        <f>SUM(S10:S48)</f>
        <v>0</v>
      </c>
      <c r="T53" s="329">
        <v>4</v>
      </c>
      <c r="U53" s="331">
        <f>SUM(U10:U48)</f>
        <v>30</v>
      </c>
      <c r="V53" s="126">
        <f>SUM(V10:V48)</f>
        <v>13</v>
      </c>
      <c r="W53" s="125">
        <f>SUM(W10:W48)</f>
        <v>18</v>
      </c>
      <c r="X53" s="125">
        <f>SUM(X10:X48)</f>
        <v>0</v>
      </c>
      <c r="Y53" s="85">
        <f>SUM(Y10:Y48)</f>
        <v>0</v>
      </c>
      <c r="Z53" s="53">
        <v>3</v>
      </c>
      <c r="AA53" s="127">
        <f>SUM(AA10:AA51)</f>
        <v>31</v>
      </c>
      <c r="AB53" s="126">
        <f>SUM(AB10:AB48)</f>
        <v>9</v>
      </c>
      <c r="AC53" s="125">
        <f>SUM(AC10:AC48)</f>
        <v>22</v>
      </c>
      <c r="AD53" s="125">
        <f>SUM(AD10:AD48)</f>
        <v>0</v>
      </c>
      <c r="AE53" s="85">
        <f>SUM(AE10:AE48)</f>
        <v>0</v>
      </c>
      <c r="AF53" s="53">
        <v>6</v>
      </c>
      <c r="AG53" s="127">
        <f>SUM(AG10:AG51)</f>
        <v>29</v>
      </c>
      <c r="AH53" s="126">
        <f>SUM(AH10:AH48)</f>
        <v>5</v>
      </c>
      <c r="AI53" s="125">
        <f>SUM(AI10:AI48)</f>
        <v>20</v>
      </c>
      <c r="AJ53" s="125">
        <f>SUM(AJ10:AJ48)</f>
        <v>0</v>
      </c>
      <c r="AK53" s="85">
        <f>SUM(AK10:AK48)</f>
        <v>2</v>
      </c>
      <c r="AL53" s="53">
        <v>1</v>
      </c>
      <c r="AM53" s="127">
        <f>SUM(AM10:AM51)</f>
        <v>28</v>
      </c>
      <c r="AN53" s="126">
        <f>SUM(AN10:AN48)</f>
        <v>3</v>
      </c>
      <c r="AO53" s="125">
        <f>SUM(AO10:AO48)</f>
        <v>11</v>
      </c>
      <c r="AP53" s="125">
        <f>SUM(AP10:AP48)</f>
        <v>0</v>
      </c>
      <c r="AQ53" s="85">
        <f>SUM(AQ10:AQ48)</f>
        <v>2</v>
      </c>
      <c r="AR53" s="53">
        <v>4</v>
      </c>
      <c r="AS53" s="127">
        <f>SUM(AS10:AS51)</f>
        <v>32</v>
      </c>
    </row>
    <row r="54" spans="1:45" ht="27.75" customHeight="1" thickBot="1">
      <c r="A54" s="128"/>
      <c r="B54" s="129" t="s">
        <v>38</v>
      </c>
      <c r="C54" s="129"/>
      <c r="D54" s="130"/>
      <c r="E54" s="131"/>
      <c r="F54" s="130"/>
      <c r="G54" s="130"/>
      <c r="H54" s="130"/>
      <c r="I54" s="132"/>
      <c r="J54" s="332"/>
      <c r="K54" s="333">
        <f>SUM(J53:M53)</f>
        <v>31</v>
      </c>
      <c r="L54" s="334"/>
      <c r="M54" s="333"/>
      <c r="N54" s="334"/>
      <c r="O54" s="335"/>
      <c r="P54" s="336"/>
      <c r="Q54" s="333">
        <f>SUM(P53:S53)</f>
        <v>30</v>
      </c>
      <c r="R54" s="334"/>
      <c r="S54" s="333"/>
      <c r="T54" s="334"/>
      <c r="U54" s="337"/>
      <c r="V54" s="136"/>
      <c r="W54" s="133">
        <f>SUM(V53:Y53)</f>
        <v>31</v>
      </c>
      <c r="X54" s="134"/>
      <c r="Y54" s="133"/>
      <c r="Z54" s="134"/>
      <c r="AA54" s="138"/>
      <c r="AB54" s="139"/>
      <c r="AC54" s="133">
        <f>SUM(AB53:AE53)</f>
        <v>31</v>
      </c>
      <c r="AD54" s="134"/>
      <c r="AE54" s="133"/>
      <c r="AF54" s="134"/>
      <c r="AG54" s="140"/>
      <c r="AH54" s="139"/>
      <c r="AI54" s="133">
        <f>SUM(AH53:AK53)</f>
        <v>27</v>
      </c>
      <c r="AJ54" s="134"/>
      <c r="AK54" s="133"/>
      <c r="AL54" s="134"/>
      <c r="AM54" s="135"/>
      <c r="AN54" s="136"/>
      <c r="AO54" s="141">
        <f>SUM(AN53:AQ53)</f>
        <v>16</v>
      </c>
      <c r="AP54" s="134"/>
      <c r="AQ54" s="133"/>
      <c r="AR54" s="134"/>
      <c r="AS54" s="137"/>
    </row>
    <row r="55" spans="1:45" ht="27.75" customHeight="1" thickTop="1">
      <c r="A55" s="33"/>
      <c r="B55" s="21"/>
      <c r="C55" s="21"/>
      <c r="D55" s="142"/>
      <c r="G55" s="20"/>
      <c r="H55" s="20"/>
      <c r="I55" s="20"/>
      <c r="J55" s="18"/>
      <c r="K55" s="18"/>
      <c r="L55" s="18"/>
      <c r="M55" s="18"/>
      <c r="N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43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43"/>
      <c r="AO55" s="18"/>
      <c r="AP55" s="18"/>
      <c r="AQ55" s="18"/>
      <c r="AR55" s="18"/>
      <c r="AS55" s="144"/>
    </row>
    <row r="56" spans="1:46" ht="27.75" customHeight="1">
      <c r="A56" s="33"/>
      <c r="B56" s="21"/>
      <c r="C56" s="21"/>
      <c r="D56" s="145"/>
      <c r="E56" s="146"/>
      <c r="F56" s="147"/>
      <c r="G56" s="146"/>
      <c r="H56" s="146"/>
      <c r="I56" s="146"/>
      <c r="J56" s="146" t="s">
        <v>39</v>
      </c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43"/>
      <c r="AN56" s="18" t="s">
        <v>40</v>
      </c>
      <c r="AP56" s="18"/>
      <c r="AQ56" s="18"/>
      <c r="AR56" s="18"/>
      <c r="AS56" s="144"/>
      <c r="AT56" s="149"/>
    </row>
    <row r="57" spans="1:45" ht="27.75" customHeight="1" thickBot="1">
      <c r="A57" s="33"/>
      <c r="B57" s="21"/>
      <c r="C57" s="21"/>
      <c r="D57" s="150" t="s">
        <v>41</v>
      </c>
      <c r="E57" s="151"/>
      <c r="F57" s="152"/>
      <c r="G57" s="153" t="s">
        <v>42</v>
      </c>
      <c r="H57" s="151"/>
      <c r="I57" s="151"/>
      <c r="J57" s="151"/>
      <c r="K57" s="154"/>
      <c r="L57" s="155" t="s">
        <v>43</v>
      </c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7"/>
      <c r="AB57" s="158" t="s">
        <v>44</v>
      </c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9"/>
      <c r="AN57" s="18" t="s">
        <v>78</v>
      </c>
      <c r="AO57" s="18"/>
      <c r="AP57" s="18"/>
      <c r="AQ57" s="18"/>
      <c r="AR57" s="18"/>
      <c r="AS57" s="144"/>
    </row>
    <row r="58" spans="1:45" ht="27.75" customHeight="1">
      <c r="A58" s="33"/>
      <c r="B58" s="21"/>
      <c r="C58" s="21"/>
      <c r="D58" s="160" t="s">
        <v>45</v>
      </c>
      <c r="E58" s="161"/>
      <c r="F58" s="162"/>
      <c r="G58" s="344" t="s">
        <v>46</v>
      </c>
      <c r="H58" s="345"/>
      <c r="I58" s="163"/>
      <c r="J58" s="163"/>
      <c r="K58" s="164"/>
      <c r="L58" s="165" t="s">
        <v>47</v>
      </c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7"/>
      <c r="AB58" s="161"/>
      <c r="AC58" s="168" t="s">
        <v>99</v>
      </c>
      <c r="AD58" s="161"/>
      <c r="AE58" s="161"/>
      <c r="AF58" s="161"/>
      <c r="AG58" s="161"/>
      <c r="AH58" s="161"/>
      <c r="AI58" s="161"/>
      <c r="AJ58" s="161"/>
      <c r="AK58" s="161"/>
      <c r="AL58" s="161"/>
      <c r="AM58" s="143"/>
      <c r="AN58" s="18" t="s">
        <v>97</v>
      </c>
      <c r="AO58" s="18"/>
      <c r="AP58" s="18"/>
      <c r="AQ58" s="18"/>
      <c r="AR58" s="18"/>
      <c r="AS58" s="144"/>
    </row>
    <row r="59" spans="1:45" ht="27.75" customHeight="1">
      <c r="A59" s="169"/>
      <c r="B59" s="21"/>
      <c r="C59" s="21"/>
      <c r="D59" s="170" t="s">
        <v>48</v>
      </c>
      <c r="E59" s="21"/>
      <c r="F59" s="171"/>
      <c r="G59" s="346" t="s">
        <v>49</v>
      </c>
      <c r="H59" s="347"/>
      <c r="I59" s="172"/>
      <c r="J59" s="172"/>
      <c r="K59" s="173"/>
      <c r="L59" s="346" t="s">
        <v>47</v>
      </c>
      <c r="M59" s="347"/>
      <c r="N59" s="347"/>
      <c r="O59" s="347"/>
      <c r="P59" s="347"/>
      <c r="Q59" s="347"/>
      <c r="R59" s="347"/>
      <c r="S59" s="347"/>
      <c r="T59" s="347"/>
      <c r="U59" s="347"/>
      <c r="V59" s="347"/>
      <c r="W59" s="347"/>
      <c r="X59" s="347"/>
      <c r="Y59" s="347"/>
      <c r="Z59" s="347"/>
      <c r="AA59" s="348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5"/>
      <c r="AN59" s="21"/>
      <c r="AO59" s="89"/>
      <c r="AP59" s="21"/>
      <c r="AQ59" s="21"/>
      <c r="AR59" s="21"/>
      <c r="AS59" s="176"/>
    </row>
    <row r="60" spans="1:45" ht="27.75" customHeight="1">
      <c r="A60" s="169"/>
      <c r="B60" s="21"/>
      <c r="C60" s="21"/>
      <c r="D60" s="177" t="s">
        <v>50</v>
      </c>
      <c r="E60" s="178"/>
      <c r="F60" s="179"/>
      <c r="G60" s="349" t="s">
        <v>51</v>
      </c>
      <c r="H60" s="350"/>
      <c r="I60" s="180"/>
      <c r="J60" s="180"/>
      <c r="K60" s="181"/>
      <c r="L60" s="349" t="s">
        <v>52</v>
      </c>
      <c r="M60" s="350"/>
      <c r="N60" s="350"/>
      <c r="O60" s="350"/>
      <c r="P60" s="350"/>
      <c r="Q60" s="350"/>
      <c r="R60" s="350"/>
      <c r="S60" s="350"/>
      <c r="T60" s="350"/>
      <c r="U60" s="350"/>
      <c r="V60" s="350"/>
      <c r="W60" s="350"/>
      <c r="X60" s="350"/>
      <c r="Y60" s="350"/>
      <c r="Z60" s="350"/>
      <c r="AA60" s="35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182"/>
      <c r="AO60" s="21"/>
      <c r="AP60" s="21"/>
      <c r="AQ60" s="21"/>
      <c r="AR60" s="21"/>
      <c r="AS60" s="176"/>
    </row>
    <row r="61" spans="1:45" ht="27.75" customHeight="1">
      <c r="A61" s="169"/>
      <c r="B61" s="21"/>
      <c r="C61" s="21"/>
      <c r="D61" s="170" t="s">
        <v>55</v>
      </c>
      <c r="E61" s="31"/>
      <c r="F61" s="171"/>
      <c r="G61" s="352" t="s">
        <v>51</v>
      </c>
      <c r="H61" s="353"/>
      <c r="I61" s="183"/>
      <c r="J61" s="183"/>
      <c r="K61" s="183"/>
      <c r="L61" s="352" t="s">
        <v>64</v>
      </c>
      <c r="M61" s="353"/>
      <c r="N61" s="353"/>
      <c r="O61" s="353"/>
      <c r="P61" s="353"/>
      <c r="Q61" s="353"/>
      <c r="R61" s="353"/>
      <c r="S61" s="353"/>
      <c r="T61" s="353"/>
      <c r="U61" s="353"/>
      <c r="V61" s="353"/>
      <c r="W61" s="353"/>
      <c r="X61" s="353"/>
      <c r="Y61" s="353"/>
      <c r="Z61" s="353"/>
      <c r="AA61" s="354"/>
      <c r="AB61" s="89" t="s">
        <v>98</v>
      </c>
      <c r="AC61" s="89"/>
      <c r="AD61" s="89" t="s">
        <v>101</v>
      </c>
      <c r="AE61" s="89"/>
      <c r="AF61" s="89"/>
      <c r="AG61" s="89"/>
      <c r="AH61" s="89"/>
      <c r="AI61" s="21"/>
      <c r="AJ61" s="21"/>
      <c r="AK61" s="21"/>
      <c r="AL61" s="21"/>
      <c r="AM61" s="182"/>
      <c r="AO61" s="21"/>
      <c r="AP61" s="21"/>
      <c r="AQ61" s="21"/>
      <c r="AR61" s="21"/>
      <c r="AS61" s="176"/>
    </row>
    <row r="62" spans="1:45" ht="27.75" customHeight="1" thickBot="1">
      <c r="A62" s="184"/>
      <c r="B62" s="185"/>
      <c r="C62" s="185"/>
      <c r="D62" s="186"/>
      <c r="E62" s="185"/>
      <c r="F62" s="187"/>
      <c r="G62" s="341" t="s">
        <v>56</v>
      </c>
      <c r="H62" s="342"/>
      <c r="I62" s="342"/>
      <c r="J62" s="342"/>
      <c r="K62" s="342"/>
      <c r="L62" s="342"/>
      <c r="M62" s="342"/>
      <c r="N62" s="342"/>
      <c r="O62" s="342"/>
      <c r="P62" s="342"/>
      <c r="Q62" s="342"/>
      <c r="R62" s="342"/>
      <c r="S62" s="342"/>
      <c r="T62" s="342"/>
      <c r="U62" s="342"/>
      <c r="V62" s="342"/>
      <c r="W62" s="342"/>
      <c r="X62" s="342"/>
      <c r="Y62" s="342"/>
      <c r="Z62" s="342"/>
      <c r="AA62" s="343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8"/>
      <c r="AN62" s="185"/>
      <c r="AO62" s="185"/>
      <c r="AP62" s="185"/>
      <c r="AQ62" s="185"/>
      <c r="AR62" s="185"/>
      <c r="AS62" s="189"/>
    </row>
    <row r="63" spans="1:45" ht="13.5" thickTop="1">
      <c r="A63" s="190"/>
      <c r="B63" s="191"/>
      <c r="C63" s="191"/>
      <c r="D63" s="190"/>
      <c r="E63" s="192"/>
      <c r="F63" s="192"/>
      <c r="G63" s="192"/>
      <c r="H63" s="190"/>
      <c r="I63" s="190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3"/>
    </row>
  </sheetData>
  <mergeCells count="9">
    <mergeCell ref="C6:C8"/>
    <mergeCell ref="G62:AA62"/>
    <mergeCell ref="G58:H58"/>
    <mergeCell ref="G59:H59"/>
    <mergeCell ref="L59:AA59"/>
    <mergeCell ref="G60:H60"/>
    <mergeCell ref="L60:AA60"/>
    <mergeCell ref="G61:H61"/>
    <mergeCell ref="L61:AA61"/>
  </mergeCells>
  <printOptions/>
  <pageMargins left="0.3937007874015748" right="0.3937007874015748" top="0.3937007874015748" bottom="0.3937007874015748" header="0.11811023622047245" footer="0.31496062992125984"/>
  <pageSetup horizontalDpi="600" verticalDpi="600" orientation="portrait" paperSize="9" scale="37" r:id="rId1"/>
  <colBreaks count="1" manualBreakCount="1">
    <brk id="4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</dc:creator>
  <cp:keywords/>
  <dc:description/>
  <cp:lastModifiedBy>sorokosz</cp:lastModifiedBy>
  <cp:lastPrinted>2010-06-16T10:55:33Z</cp:lastPrinted>
  <dcterms:created xsi:type="dcterms:W3CDTF">2003-10-28T09:27:09Z</dcterms:created>
  <dcterms:modified xsi:type="dcterms:W3CDTF">2011-06-30T11:53:51Z</dcterms:modified>
  <cp:category/>
  <cp:version/>
  <cp:contentType/>
  <cp:contentStatus/>
</cp:coreProperties>
</file>