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<sst xmlns="http://schemas.openxmlformats.org/spreadsheetml/2006/main" count="166" uniqueCount="98">
  <si>
    <t xml:space="preserve">PAŃSTWOWA WYŻSZA  </t>
  </si>
  <si>
    <t>PLAN STUDIÓW</t>
  </si>
  <si>
    <t>SZKOŁA ZAWODOWA w ELBLĄGU</t>
  </si>
  <si>
    <t xml:space="preserve">                   </t>
  </si>
  <si>
    <t>INSTYTUT  PEDAGOGICZNO-JĘZYKOWY</t>
  </si>
  <si>
    <t xml:space="preserve">Studia dzienne </t>
  </si>
  <si>
    <t>Ogólnie liczba godzin</t>
  </si>
  <si>
    <t>Rozdział zajęć programowych na semestry</t>
  </si>
  <si>
    <t>L.p.</t>
  </si>
  <si>
    <t>Nazwa przedmiotu</t>
  </si>
  <si>
    <t>L. egz.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</si>
  <si>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</si>
  <si>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</si>
  <si>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</si>
  <si>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</si>
  <si>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</si>
  <si>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</si>
  <si>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</si>
  <si>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</si>
  <si>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</si>
  <si>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</si>
  <si>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p/s</t>
  </si>
  <si>
    <t>Egzamin</t>
  </si>
  <si>
    <t>ECTS</t>
  </si>
  <si>
    <t>A</t>
  </si>
  <si>
    <t>PRZEDMIOTY  KSZTAŁCENIA OGÓLNEGO</t>
  </si>
  <si>
    <t>Przedmiot humanistyczny wybieralny</t>
  </si>
  <si>
    <t>Technologia informacyjna</t>
  </si>
  <si>
    <t>Język łaciński</t>
  </si>
  <si>
    <t>Wychowanie fizyczne</t>
  </si>
  <si>
    <t>B</t>
  </si>
  <si>
    <t xml:space="preserve">PRZEDMIOTY  PODSTAWOWE </t>
  </si>
  <si>
    <t>Język obcy</t>
  </si>
  <si>
    <t>E</t>
  </si>
  <si>
    <t>Gramatyka praktyczna</t>
  </si>
  <si>
    <t>Praktyczna nauka języka angielskiego</t>
  </si>
  <si>
    <t>C</t>
  </si>
  <si>
    <t>PRZEDMIOTY KIERUNKOWE</t>
  </si>
  <si>
    <t>Historia literatury brytyjskiej</t>
  </si>
  <si>
    <t>Historia literatury amerykańskiej</t>
  </si>
  <si>
    <t>Wstęp do literaturoznawstwa</t>
  </si>
  <si>
    <t>Wiedza o krajach obszaru językowego - Wielka Brytania</t>
  </si>
  <si>
    <t>Wiedza o krajach obszaru językowego - Stany Zjednoczone</t>
  </si>
  <si>
    <t>Historia Wielkiej Brytanii</t>
  </si>
  <si>
    <t>Historia USA</t>
  </si>
  <si>
    <t xml:space="preserve">Gramatyka opisowa </t>
  </si>
  <si>
    <t>Wstęp do językoznawstwa</t>
  </si>
  <si>
    <t>Gramatyka kontrastywna</t>
  </si>
  <si>
    <t>Historia języka</t>
  </si>
  <si>
    <t>Wstęp do teorii akwizycji i komunikacji językowej</t>
  </si>
  <si>
    <t>Seminarium dyplomowe</t>
  </si>
  <si>
    <t>Przygotowanie do egzaminu dyplomowego</t>
  </si>
  <si>
    <t>Praca dyplomowa</t>
  </si>
  <si>
    <t>D</t>
  </si>
  <si>
    <t>Psychologia</t>
  </si>
  <si>
    <t>Pedagogika</t>
  </si>
  <si>
    <t>Metodyka</t>
  </si>
  <si>
    <t>Etyka zawodu nauczyciela</t>
  </si>
  <si>
    <t>Emisja głosu</t>
  </si>
  <si>
    <t>Praktyki</t>
  </si>
  <si>
    <t xml:space="preserve">RAZEM    A+B+C+D+E   </t>
  </si>
  <si>
    <t>Godzin tygodniowo</t>
  </si>
  <si>
    <t>Praktyki*</t>
  </si>
  <si>
    <t xml:space="preserve">Zatwierdzony przez </t>
  </si>
  <si>
    <t xml:space="preserve">  Semestr</t>
  </si>
  <si>
    <t>Czas trwania</t>
  </si>
  <si>
    <t>Rodzaj praktyki</t>
  </si>
  <si>
    <t>Obowiązuje od:</t>
  </si>
  <si>
    <t xml:space="preserve">III </t>
  </si>
  <si>
    <t>5 tyg.</t>
  </si>
  <si>
    <t>asystencka</t>
  </si>
  <si>
    <t>IV</t>
  </si>
  <si>
    <t>6 tyg.</t>
  </si>
  <si>
    <t>V</t>
  </si>
  <si>
    <t>4 tyg.</t>
  </si>
  <si>
    <t>nauczycielska</t>
  </si>
  <si>
    <t>Zmiany:</t>
  </si>
  <si>
    <t>VI</t>
  </si>
  <si>
    <t>asystencka II przedmiotu</t>
  </si>
  <si>
    <t>*Łączna liczba godzin praktyki pedagogicznej wynosi 180h</t>
  </si>
  <si>
    <t>PRZEDMIOTY KSZTAŁCENIA NAUCZYCIELSKIEGO</t>
  </si>
  <si>
    <t>Tłumaczenie</t>
  </si>
  <si>
    <t>Fonetyka z elementami fonologii</t>
  </si>
  <si>
    <t>Asystencka</t>
  </si>
  <si>
    <t>Nauczycielska</t>
  </si>
  <si>
    <t>Asystencka II specjalności</t>
  </si>
  <si>
    <t>Podstawy teoretyczne terapii pedagogicznej</t>
  </si>
  <si>
    <t>Zaburzenia rozwojowe wieku szkolnego</t>
  </si>
  <si>
    <t>Metodyka zajęć korekcyjno-kompensacyjnych</t>
  </si>
  <si>
    <t>Wybrane metody terapii pedagogicznej</t>
  </si>
  <si>
    <t>II SPECJALNOŚĆ NAUCZYCIELSKA OBIERALNA - TERAPIA PEDAGOGICZNA</t>
  </si>
  <si>
    <t>01.10.2008</t>
  </si>
  <si>
    <t>obow. od roku akadem. 2008/2009</t>
  </si>
  <si>
    <t>Radę Instytutu</t>
  </si>
  <si>
    <t xml:space="preserve"> w dn. 18.06.2010</t>
  </si>
  <si>
    <t>Kierunek:  Filologia</t>
  </si>
  <si>
    <t>Specjalność:Filologia angielska - nauczycielska</t>
  </si>
  <si>
    <t>II specjalność nauczycielska - terapia pedagogiczna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</si>
</sst>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28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10"/>
      <name val="Arial CE"/>
      <family val="2"/>
    </font>
    <font>
      <b/>
      <sz val="10"/>
      <name val="Arial"/>
      <family val="2"/>
    </font>
    <font>
      <b/>
      <sz val="16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ashDot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 style="thick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thin"/>
      <bottom style="medium"/>
    </border>
    <border>
      <left style="double"/>
      <right style="double"/>
      <top>
        <color indexed="63"/>
      </top>
      <bottom style="thin"/>
    </border>
    <border>
      <left style="dashDot"/>
      <right style="thin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medium"/>
      <top style="dotted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17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15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15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2" borderId="3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left"/>
    </xf>
    <xf numFmtId="0" fontId="7" fillId="2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/>
    </xf>
    <xf numFmtId="0" fontId="7" fillId="0" borderId="36" xfId="0" applyFont="1" applyBorder="1" applyAlignment="1">
      <alignment horizontal="left"/>
    </xf>
    <xf numFmtId="0" fontId="7" fillId="0" borderId="35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7" fillId="0" borderId="31" xfId="0" applyFont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left"/>
    </xf>
    <xf numFmtId="0" fontId="7" fillId="0" borderId="34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2" borderId="31" xfId="0" applyFont="1" applyFill="1" applyBorder="1" applyAlignment="1">
      <alignment horizontal="left" wrapText="1"/>
    </xf>
    <xf numFmtId="0" fontId="7" fillId="0" borderId="4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center"/>
    </xf>
    <xf numFmtId="0" fontId="7" fillId="0" borderId="43" xfId="0" applyFont="1" applyBorder="1" applyAlignment="1">
      <alignment horizontal="centerContinuous"/>
    </xf>
    <xf numFmtId="0" fontId="7" fillId="0" borderId="42" xfId="0" applyFont="1" applyBorder="1" applyAlignment="1">
      <alignment horizontal="centerContinuous"/>
    </xf>
    <xf numFmtId="0" fontId="7" fillId="0" borderId="44" xfId="0" applyFont="1" applyBorder="1" applyAlignment="1">
      <alignment horizontal="centerContinuous"/>
    </xf>
    <xf numFmtId="0" fontId="7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 horizontal="center" textRotation="90"/>
    </xf>
    <xf numFmtId="0" fontId="7" fillId="0" borderId="7" xfId="0" applyFont="1" applyBorder="1" applyAlignment="1">
      <alignment horizontal="center"/>
    </xf>
    <xf numFmtId="0" fontId="7" fillId="0" borderId="48" xfId="0" applyFont="1" applyBorder="1" applyAlignment="1">
      <alignment horizontal="centerContinuous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7" xfId="0" applyFont="1" applyBorder="1" applyAlignment="1">
      <alignment horizontal="center" textRotation="90"/>
    </xf>
    <xf numFmtId="0" fontId="7" fillId="2" borderId="58" xfId="0" applyFont="1" applyFill="1" applyBorder="1" applyAlignment="1">
      <alignment horizontal="center" textRotation="90"/>
    </xf>
    <xf numFmtId="0" fontId="7" fillId="2" borderId="56" xfId="0" applyFont="1" applyFill="1" applyBorder="1" applyAlignment="1">
      <alignment horizontal="center" textRotation="90"/>
    </xf>
    <xf numFmtId="0" fontId="7" fillId="2" borderId="59" xfId="0" applyFont="1" applyFill="1" applyBorder="1" applyAlignment="1">
      <alignment horizontal="center" textRotation="90"/>
    </xf>
    <xf numFmtId="0" fontId="7" fillId="2" borderId="60" xfId="0" applyFont="1" applyFill="1" applyBorder="1" applyAlignment="1">
      <alignment horizontal="center" textRotation="90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65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"/>
    </xf>
    <xf numFmtId="0" fontId="4" fillId="0" borderId="66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6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Continuous" wrapText="1"/>
    </xf>
    <xf numFmtId="0" fontId="4" fillId="2" borderId="13" xfId="0" applyFont="1" applyFill="1" applyBorder="1" applyAlignment="1">
      <alignment horizontal="center"/>
    </xf>
    <xf numFmtId="0" fontId="4" fillId="2" borderId="67" xfId="0" applyFont="1" applyFill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2" borderId="71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2" borderId="68" xfId="0" applyFont="1" applyFill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70" xfId="0" applyFont="1" applyFill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73" xfId="0" applyFont="1" applyFill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2" borderId="69" xfId="0" applyFont="1" applyFill="1" applyBorder="1" applyAlignment="1">
      <alignment horizontal="center"/>
    </xf>
    <xf numFmtId="0" fontId="4" fillId="2" borderId="75" xfId="0" applyFont="1" applyFill="1" applyBorder="1" applyAlignment="1">
      <alignment horizontal="center"/>
    </xf>
    <xf numFmtId="0" fontId="4" fillId="2" borderId="76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4" fillId="2" borderId="77" xfId="0" applyFont="1" applyFill="1" applyBorder="1" applyAlignment="1">
      <alignment horizontal="center"/>
    </xf>
    <xf numFmtId="0" fontId="4" fillId="2" borderId="78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79" xfId="0" applyFont="1" applyFill="1" applyBorder="1" applyAlignment="1">
      <alignment horizontal="center"/>
    </xf>
    <xf numFmtId="0" fontId="7" fillId="2" borderId="73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/>
    </xf>
    <xf numFmtId="0" fontId="4" fillId="2" borderId="81" xfId="0" applyFont="1" applyFill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2" borderId="84" xfId="0" applyFont="1" applyFill="1" applyBorder="1" applyAlignment="1">
      <alignment horizontal="center"/>
    </xf>
    <xf numFmtId="0" fontId="7" fillId="0" borderId="85" xfId="0" applyFont="1" applyBorder="1" applyAlignment="1">
      <alignment horizontal="left"/>
    </xf>
    <xf numFmtId="0" fontId="7" fillId="0" borderId="86" xfId="0" applyFont="1" applyBorder="1" applyAlignment="1">
      <alignment horizontal="left"/>
    </xf>
    <xf numFmtId="0" fontId="7" fillId="0" borderId="87" xfId="0" applyFont="1" applyBorder="1" applyAlignment="1">
      <alignment horizontal="left"/>
    </xf>
    <xf numFmtId="0" fontId="7" fillId="0" borderId="88" xfId="0" applyFont="1" applyBorder="1" applyAlignment="1">
      <alignment horizontal="center"/>
    </xf>
    <xf numFmtId="0" fontId="7" fillId="0" borderId="89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4" fillId="2" borderId="93" xfId="0" applyFont="1" applyFill="1" applyBorder="1" applyAlignment="1">
      <alignment horizontal="center"/>
    </xf>
    <xf numFmtId="0" fontId="7" fillId="0" borderId="101" xfId="0" applyFont="1" applyBorder="1" applyAlignment="1">
      <alignment horizontal="center"/>
    </xf>
    <xf numFmtId="0" fontId="7" fillId="2" borderId="102" xfId="0" applyFont="1" applyFill="1" applyBorder="1" applyAlignment="1">
      <alignment horizontal="center"/>
    </xf>
    <xf numFmtId="0" fontId="7" fillId="2" borderId="84" xfId="0" applyFont="1" applyFill="1" applyBorder="1" applyAlignment="1">
      <alignment horizontal="left"/>
    </xf>
    <xf numFmtId="0" fontId="7" fillId="2" borderId="59" xfId="0" applyFont="1" applyFill="1" applyBorder="1" applyAlignment="1">
      <alignment horizontal="center"/>
    </xf>
    <xf numFmtId="0" fontId="4" fillId="2" borderId="103" xfId="0" applyFont="1" applyFill="1" applyBorder="1" applyAlignment="1">
      <alignment horizontal="center"/>
    </xf>
    <xf numFmtId="0" fontId="4" fillId="2" borderId="10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05" xfId="0" applyFont="1" applyFill="1" applyBorder="1" applyAlignment="1">
      <alignment horizontal="center"/>
    </xf>
    <xf numFmtId="0" fontId="4" fillId="2" borderId="106" xfId="0" applyFont="1" applyFill="1" applyBorder="1" applyAlignment="1">
      <alignment horizontal="center"/>
    </xf>
    <xf numFmtId="0" fontId="4" fillId="0" borderId="107" xfId="0" applyFont="1" applyBorder="1" applyAlignment="1">
      <alignment horizontal="center"/>
    </xf>
    <xf numFmtId="0" fontId="4" fillId="0" borderId="108" xfId="0" applyFont="1" applyBorder="1" applyAlignment="1">
      <alignment horizontal="center"/>
    </xf>
    <xf numFmtId="0" fontId="4" fillId="0" borderId="109" xfId="0" applyFont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7" fillId="0" borderId="95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4" fillId="2" borderId="110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7" fillId="0" borderId="109" xfId="0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4" fillId="2" borderId="79" xfId="0" applyFont="1" applyFill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2" borderId="83" xfId="0" applyFont="1" applyFill="1" applyBorder="1" applyAlignment="1">
      <alignment horizontal="center"/>
    </xf>
    <xf numFmtId="0" fontId="4" fillId="0" borderId="111" xfId="0" applyFont="1" applyBorder="1" applyAlignment="1">
      <alignment horizontal="center"/>
    </xf>
    <xf numFmtId="0" fontId="4" fillId="0" borderId="112" xfId="0" applyFont="1" applyBorder="1" applyAlignment="1">
      <alignment horizontal="center"/>
    </xf>
    <xf numFmtId="0" fontId="7" fillId="3" borderId="45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7" fillId="3" borderId="55" xfId="0" applyFont="1" applyFill="1" applyBorder="1" applyAlignment="1">
      <alignment horizontal="center"/>
    </xf>
    <xf numFmtId="0" fontId="7" fillId="3" borderId="56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 textRotation="90"/>
    </xf>
    <xf numFmtId="0" fontId="7" fillId="3" borderId="58" xfId="0" applyFont="1" applyFill="1" applyBorder="1" applyAlignment="1">
      <alignment horizontal="center" textRotation="90"/>
    </xf>
    <xf numFmtId="0" fontId="4" fillId="3" borderId="13" xfId="0" applyFont="1" applyFill="1" applyBorder="1" applyAlignment="1">
      <alignment horizontal="center"/>
    </xf>
    <xf numFmtId="0" fontId="4" fillId="3" borderId="69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70" xfId="0" applyFont="1" applyFill="1" applyBorder="1" applyAlignment="1">
      <alignment horizontal="center"/>
    </xf>
    <xf numFmtId="0" fontId="4" fillId="3" borderId="71" xfId="0" applyFont="1" applyFill="1" applyBorder="1" applyAlignment="1">
      <alignment horizontal="center"/>
    </xf>
    <xf numFmtId="0" fontId="4" fillId="3" borderId="63" xfId="0" applyFont="1" applyFill="1" applyBorder="1" applyAlignment="1">
      <alignment horizontal="center"/>
    </xf>
    <xf numFmtId="0" fontId="4" fillId="3" borderId="6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62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4" fillId="3" borderId="82" xfId="0" applyFont="1" applyFill="1" applyBorder="1" applyAlignment="1">
      <alignment horizontal="center"/>
    </xf>
    <xf numFmtId="0" fontId="4" fillId="3" borderId="55" xfId="0" applyFont="1" applyFill="1" applyBorder="1" applyAlignment="1">
      <alignment horizontal="center"/>
    </xf>
    <xf numFmtId="0" fontId="4" fillId="3" borderId="83" xfId="0" applyFont="1" applyFill="1" applyBorder="1" applyAlignment="1">
      <alignment horizontal="center"/>
    </xf>
    <xf numFmtId="0" fontId="4" fillId="3" borderId="111" xfId="0" applyFont="1" applyFill="1" applyBorder="1" applyAlignment="1">
      <alignment horizontal="center"/>
    </xf>
    <xf numFmtId="0" fontId="4" fillId="3" borderId="112" xfId="0" applyFont="1" applyFill="1" applyBorder="1" applyAlignment="1">
      <alignment horizontal="center"/>
    </xf>
    <xf numFmtId="0" fontId="4" fillId="3" borderId="81" xfId="0" applyFont="1" applyFill="1" applyBorder="1" applyAlignment="1">
      <alignment horizontal="center"/>
    </xf>
    <xf numFmtId="0" fontId="4" fillId="3" borderId="113" xfId="0" applyFont="1" applyFill="1" applyBorder="1" applyAlignment="1">
      <alignment horizontal="center"/>
    </xf>
    <xf numFmtId="0" fontId="4" fillId="3" borderId="10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75" xfId="0" applyFont="1" applyFill="1" applyBorder="1" applyAlignment="1">
      <alignment horizontal="center"/>
    </xf>
    <xf numFmtId="0" fontId="4" fillId="3" borderId="105" xfId="0" applyFont="1" applyFill="1" applyBorder="1" applyAlignment="1">
      <alignment horizontal="center"/>
    </xf>
    <xf numFmtId="0" fontId="4" fillId="3" borderId="76" xfId="0" applyFont="1" applyFill="1" applyBorder="1" applyAlignment="1">
      <alignment horizontal="center"/>
    </xf>
    <xf numFmtId="0" fontId="4" fillId="3" borderId="106" xfId="0" applyFont="1" applyFill="1" applyBorder="1" applyAlignment="1">
      <alignment horizontal="center"/>
    </xf>
    <xf numFmtId="0" fontId="4" fillId="3" borderId="96" xfId="0" applyFont="1" applyFill="1" applyBorder="1" applyAlignment="1">
      <alignment horizontal="center"/>
    </xf>
    <xf numFmtId="0" fontId="4" fillId="3" borderId="92" xfId="0" applyFont="1" applyFill="1" applyBorder="1" applyAlignment="1">
      <alignment horizontal="center"/>
    </xf>
    <xf numFmtId="0" fontId="4" fillId="3" borderId="64" xfId="0" applyFont="1" applyFill="1" applyBorder="1" applyAlignment="1">
      <alignment horizontal="center"/>
    </xf>
    <xf numFmtId="0" fontId="4" fillId="3" borderId="91" xfId="0" applyFont="1" applyFill="1" applyBorder="1" applyAlignment="1">
      <alignment horizontal="center"/>
    </xf>
    <xf numFmtId="0" fontId="4" fillId="3" borderId="114" xfId="0" applyFont="1" applyFill="1" applyBorder="1" applyAlignment="1">
      <alignment horizontal="center"/>
    </xf>
    <xf numFmtId="0" fontId="4" fillId="3" borderId="97" xfId="0" applyFont="1" applyFill="1" applyBorder="1" applyAlignment="1">
      <alignment horizontal="center"/>
    </xf>
    <xf numFmtId="0" fontId="4" fillId="3" borderId="73" xfId="0" applyFont="1" applyFill="1" applyBorder="1" applyAlignment="1">
      <alignment horizontal="center"/>
    </xf>
    <xf numFmtId="0" fontId="4" fillId="3" borderId="98" xfId="0" applyFont="1" applyFill="1" applyBorder="1" applyAlignment="1">
      <alignment horizontal="center"/>
    </xf>
    <xf numFmtId="0" fontId="4" fillId="3" borderId="99" xfId="0" applyFont="1" applyFill="1" applyBorder="1" applyAlignment="1">
      <alignment horizontal="center"/>
    </xf>
    <xf numFmtId="0" fontId="4" fillId="3" borderId="80" xfId="0" applyFont="1" applyFill="1" applyBorder="1" applyAlignment="1">
      <alignment horizontal="center"/>
    </xf>
    <xf numFmtId="0" fontId="4" fillId="3" borderId="100" xfId="0" applyFont="1" applyFill="1" applyBorder="1" applyAlignment="1">
      <alignment horizontal="center"/>
    </xf>
    <xf numFmtId="0" fontId="4" fillId="3" borderId="56" xfId="0" applyFont="1" applyFill="1" applyBorder="1" applyAlignment="1">
      <alignment horizontal="center"/>
    </xf>
    <xf numFmtId="0" fontId="7" fillId="3" borderId="9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 textRotation="90"/>
    </xf>
    <xf numFmtId="0" fontId="7" fillId="3" borderId="31" xfId="0" applyFont="1" applyFill="1" applyBorder="1" applyAlignment="1">
      <alignment horizontal="center"/>
    </xf>
    <xf numFmtId="0" fontId="7" fillId="3" borderId="59" xfId="0" applyFont="1" applyFill="1" applyBorder="1" applyAlignment="1">
      <alignment horizontal="center" textRotation="90"/>
    </xf>
    <xf numFmtId="0" fontId="7" fillId="3" borderId="60" xfId="0" applyFont="1" applyFill="1" applyBorder="1" applyAlignment="1">
      <alignment horizontal="center" textRotation="90"/>
    </xf>
    <xf numFmtId="0" fontId="4" fillId="3" borderId="33" xfId="0" applyFont="1" applyFill="1" applyBorder="1" applyAlignment="1">
      <alignment horizontal="center"/>
    </xf>
    <xf numFmtId="0" fontId="4" fillId="3" borderId="115" xfId="0" applyFont="1" applyFill="1" applyBorder="1" applyAlignment="1">
      <alignment horizontal="center"/>
    </xf>
    <xf numFmtId="0" fontId="4" fillId="3" borderId="65" xfId="0" applyFont="1" applyFill="1" applyBorder="1" applyAlignment="1">
      <alignment horizontal="center"/>
    </xf>
    <xf numFmtId="0" fontId="4" fillId="3" borderId="116" xfId="0" applyFont="1" applyFill="1" applyBorder="1" applyAlignment="1">
      <alignment horizontal="center"/>
    </xf>
    <xf numFmtId="0" fontId="4" fillId="3" borderId="66" xfId="0" applyFont="1" applyFill="1" applyBorder="1" applyAlignment="1">
      <alignment horizontal="centerContinuous"/>
    </xf>
    <xf numFmtId="0" fontId="4" fillId="3" borderId="27" xfId="0" applyFont="1" applyFill="1" applyBorder="1" applyAlignment="1">
      <alignment horizontal="centerContinuous"/>
    </xf>
    <xf numFmtId="0" fontId="4" fillId="3" borderId="117" xfId="0" applyFont="1" applyFill="1" applyBorder="1" applyAlignment="1">
      <alignment horizontal="centerContinuous"/>
    </xf>
    <xf numFmtId="0" fontId="4" fillId="3" borderId="29" xfId="0" applyFont="1" applyFill="1" applyBorder="1" applyAlignment="1">
      <alignment horizontal="center"/>
    </xf>
    <xf numFmtId="0" fontId="4" fillId="3" borderId="66" xfId="0" applyFont="1" applyFill="1" applyBorder="1" applyAlignment="1">
      <alignment/>
    </xf>
    <xf numFmtId="0" fontId="4" fillId="3" borderId="30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4" fillId="3" borderId="66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4" fillId="2" borderId="118" xfId="0" applyFont="1" applyFill="1" applyBorder="1" applyAlignment="1">
      <alignment horizontal="center" textRotation="90"/>
    </xf>
    <xf numFmtId="0" fontId="4" fillId="2" borderId="78" xfId="0" applyFont="1" applyFill="1" applyBorder="1" applyAlignment="1">
      <alignment horizontal="center" textRotation="90"/>
    </xf>
    <xf numFmtId="0" fontId="4" fillId="2" borderId="119" xfId="0" applyFont="1" applyFill="1" applyBorder="1" applyAlignment="1">
      <alignment horizontal="center" textRotation="90"/>
    </xf>
    <xf numFmtId="0" fontId="1" fillId="0" borderId="1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121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9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3" xfId="0" applyFont="1" applyBorder="1" applyAlignment="1">
      <alignment horizontal="center"/>
    </xf>
    <xf numFmtId="0" fontId="1" fillId="0" borderId="1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6"/>
  <sheetViews>
    <sheetView tabSelected="1" zoomScale="75" zoomScaleNormal="75" zoomScaleSheetLayoutView="75" workbookViewId="0" topLeftCell="I7">
      <selection activeCell="U18" sqref="U18"/>
    </sheetView>
  </sheetViews>
  <sheetFormatPr defaultColWidth="9.140625" defaultRowHeight="12.75"/>
  <cols>
    <col min="1" max="1" width="4.8515625" style="0" customWidth="1"/>
    <col min="2" max="2" width="64.421875" style="0" customWidth="1"/>
    <col min="3" max="3" width="6.00390625" style="0" customWidth="1"/>
    <col min="4" max="4" width="4.8515625" style="0" customWidth="1"/>
    <col min="6" max="6" width="5.8515625" style="0" customWidth="1"/>
    <col min="7" max="7" width="7.140625" style="0" customWidth="1"/>
    <col min="8" max="8" width="6.00390625" style="0" customWidth="1"/>
    <col min="9" max="9" width="4.421875" style="0" customWidth="1"/>
    <col min="10" max="10" width="4.8515625" style="0" customWidth="1"/>
    <col min="11" max="11" width="4.421875" style="0" customWidth="1"/>
    <col min="12" max="14" width="2.7109375" style="0" customWidth="1"/>
    <col min="15" max="15" width="4.421875" style="0" customWidth="1"/>
    <col min="16" max="16" width="5.00390625" style="0" customWidth="1"/>
    <col min="17" max="17" width="5.140625" style="0" customWidth="1"/>
    <col min="18" max="20" width="2.7109375" style="0" customWidth="1"/>
    <col min="21" max="21" width="4.8515625" style="0" customWidth="1"/>
    <col min="22" max="22" width="4.00390625" style="0" customWidth="1"/>
    <col min="23" max="23" width="4.421875" style="0" customWidth="1"/>
    <col min="24" max="26" width="2.7109375" style="0" customWidth="1"/>
    <col min="27" max="28" width="4.00390625" style="0" customWidth="1"/>
    <col min="29" max="29" width="4.7109375" style="0" customWidth="1"/>
    <col min="30" max="32" width="2.7109375" style="0" customWidth="1"/>
    <col min="33" max="33" width="4.57421875" style="0" customWidth="1"/>
    <col min="34" max="34" width="3.421875" style="0" customWidth="1"/>
    <col min="35" max="35" width="5.57421875" style="0" customWidth="1"/>
    <col min="36" max="36" width="2.7109375" style="0" customWidth="1"/>
    <col min="37" max="38" width="3.8515625" style="0" customWidth="1"/>
    <col min="39" max="39" width="4.28125" style="0" customWidth="1"/>
    <col min="40" max="40" width="3.140625" style="0" customWidth="1"/>
    <col min="41" max="41" width="5.140625" style="0" customWidth="1"/>
    <col min="42" max="42" width="2.7109375" style="0" customWidth="1"/>
    <col min="43" max="44" width="3.421875" style="0" customWidth="1"/>
    <col min="45" max="45" width="7.00390625" style="0" customWidth="1"/>
  </cols>
  <sheetData>
    <row r="1" spans="1:45" ht="35.25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  <c r="K1" s="5" t="s">
        <v>1</v>
      </c>
      <c r="P1" s="4"/>
      <c r="Q1" s="4"/>
      <c r="R1" s="4"/>
      <c r="S1" s="4"/>
      <c r="T1" s="4"/>
      <c r="U1" s="4"/>
      <c r="V1" s="4"/>
      <c r="W1" s="4"/>
      <c r="X1" s="75"/>
      <c r="Y1" s="4"/>
      <c r="Z1" s="4"/>
      <c r="AB1" s="4"/>
      <c r="AC1" s="315" t="s">
        <v>95</v>
      </c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</row>
    <row r="2" spans="1:45" ht="16.5" customHeight="1">
      <c r="A2" s="1" t="s">
        <v>2</v>
      </c>
      <c r="D2" s="6"/>
      <c r="E2" s="6"/>
      <c r="F2" s="6"/>
      <c r="G2" s="6"/>
      <c r="H2" s="3"/>
      <c r="I2" s="3" t="s">
        <v>3</v>
      </c>
      <c r="J2" s="4"/>
      <c r="K2" s="7" t="s">
        <v>92</v>
      </c>
      <c r="M2" s="4"/>
      <c r="N2" s="4"/>
      <c r="O2" s="8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315" t="s">
        <v>96</v>
      </c>
      <c r="AD2" s="316"/>
      <c r="AE2" s="316"/>
      <c r="AF2" s="316"/>
      <c r="AG2" s="317"/>
      <c r="AH2" s="317"/>
      <c r="AI2" s="316"/>
      <c r="AJ2" s="317"/>
      <c r="AK2" s="317"/>
      <c r="AL2" s="317"/>
      <c r="AM2" s="316"/>
      <c r="AN2" s="316"/>
      <c r="AO2" s="316"/>
      <c r="AP2" s="316"/>
      <c r="AQ2" s="316"/>
      <c r="AR2" s="316"/>
      <c r="AS2" s="316"/>
    </row>
    <row r="3" spans="2:45" ht="16.5" customHeight="1">
      <c r="B3" s="9"/>
      <c r="C3" s="9"/>
      <c r="D3" s="4"/>
      <c r="E3" s="4"/>
      <c r="F3" s="6"/>
      <c r="G3" s="6"/>
      <c r="H3" s="3"/>
      <c r="I3" s="3"/>
      <c r="J3" s="4"/>
      <c r="K3" s="4"/>
      <c r="M3" s="4"/>
      <c r="N3" s="4"/>
      <c r="O3" s="8"/>
      <c r="P3" s="4"/>
      <c r="Q3" s="4"/>
      <c r="R3" s="4"/>
      <c r="S3" s="4"/>
      <c r="T3" s="4"/>
      <c r="U3" s="4"/>
      <c r="W3" s="4"/>
      <c r="AC3" s="318" t="s">
        <v>97</v>
      </c>
      <c r="AD3" s="319"/>
      <c r="AE3" s="319"/>
      <c r="AF3" s="319"/>
      <c r="AG3" s="317"/>
      <c r="AH3" s="319"/>
      <c r="AI3" s="317"/>
      <c r="AJ3" s="317"/>
      <c r="AK3" s="317"/>
      <c r="AL3" s="317"/>
      <c r="AM3" s="317"/>
      <c r="AN3" s="319"/>
      <c r="AO3" s="319"/>
      <c r="AP3" s="319"/>
      <c r="AQ3" s="319"/>
      <c r="AR3" s="319"/>
      <c r="AS3" s="319"/>
    </row>
    <row r="4" spans="1:45" ht="16.5" customHeight="1">
      <c r="A4" s="1" t="s">
        <v>4</v>
      </c>
      <c r="B4" s="10"/>
      <c r="C4" s="10"/>
      <c r="D4" s="11"/>
      <c r="E4" s="11"/>
      <c r="F4" s="12"/>
      <c r="G4" s="12"/>
      <c r="H4" s="13"/>
      <c r="I4" s="13"/>
      <c r="J4" s="11"/>
      <c r="K4" s="11"/>
      <c r="L4" s="11"/>
      <c r="M4" s="1" t="s">
        <v>5</v>
      </c>
      <c r="N4" s="1"/>
      <c r="O4" s="10"/>
      <c r="P4" s="11"/>
      <c r="Q4" s="11"/>
      <c r="R4" s="11"/>
      <c r="S4" s="11"/>
      <c r="T4" s="11"/>
      <c r="U4" s="11"/>
      <c r="V4" s="11"/>
      <c r="W4" s="11"/>
      <c r="X4" s="10"/>
      <c r="Y4" s="10"/>
      <c r="Z4" s="10"/>
      <c r="AA4" s="10"/>
      <c r="AB4" s="10"/>
      <c r="AC4" s="11"/>
      <c r="AD4" s="11"/>
      <c r="AE4" s="11"/>
      <c r="AF4" s="11"/>
      <c r="AG4" s="10"/>
      <c r="AH4" s="11"/>
      <c r="AI4" s="10"/>
      <c r="AK4" s="10"/>
      <c r="AL4" s="10"/>
      <c r="AM4" s="10"/>
      <c r="AN4" s="11"/>
      <c r="AO4" s="11"/>
      <c r="AP4" s="11"/>
      <c r="AQ4" s="11"/>
      <c r="AR4" s="11"/>
      <c r="AS4" s="11"/>
    </row>
    <row r="5" spans="1:45" ht="8.25" customHeight="1" thickBot="1">
      <c r="A5" s="13"/>
      <c r="B5" s="14"/>
      <c r="C5" s="14"/>
      <c r="D5" s="13"/>
      <c r="E5" s="13"/>
      <c r="F5" s="13"/>
      <c r="G5" s="13"/>
      <c r="H5" s="13"/>
      <c r="I5" s="13"/>
      <c r="J5" s="11"/>
      <c r="K5" s="11"/>
      <c r="L5" s="11"/>
      <c r="M5" s="11"/>
      <c r="N5" s="11"/>
      <c r="O5" s="10"/>
      <c r="P5" s="11"/>
      <c r="Q5" s="11"/>
      <c r="R5" s="11"/>
      <c r="S5" s="11"/>
      <c r="T5" s="11"/>
      <c r="U5" s="11"/>
      <c r="V5" s="11"/>
      <c r="W5" s="11"/>
      <c r="X5" s="10"/>
      <c r="Y5" s="10"/>
      <c r="Z5" s="10"/>
      <c r="AA5" s="10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ht="27.75" customHeight="1" thickBot="1" thickTop="1">
      <c r="A6" s="103"/>
      <c r="B6" s="104"/>
      <c r="C6" s="320" t="s">
        <v>23</v>
      </c>
      <c r="D6" s="105"/>
      <c r="E6" s="106" t="s">
        <v>6</v>
      </c>
      <c r="F6" s="107"/>
      <c r="G6" s="107"/>
      <c r="H6" s="107"/>
      <c r="I6" s="10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 t="s">
        <v>7</v>
      </c>
      <c r="AB6" s="248"/>
      <c r="AC6" s="248"/>
      <c r="AD6" s="248"/>
      <c r="AE6" s="248"/>
      <c r="AF6" s="248"/>
      <c r="AG6" s="248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10"/>
    </row>
    <row r="7" spans="1:45" ht="34.5" customHeight="1">
      <c r="A7" s="111" t="s">
        <v>8</v>
      </c>
      <c r="B7" s="112" t="s">
        <v>9</v>
      </c>
      <c r="C7" s="321"/>
      <c r="D7" s="113" t="s">
        <v>10</v>
      </c>
      <c r="E7" s="114"/>
      <c r="F7" s="115"/>
      <c r="G7" s="116" t="s">
        <v>11</v>
      </c>
      <c r="H7" s="116"/>
      <c r="I7" s="117"/>
      <c r="J7" s="249"/>
      <c r="K7" s="249"/>
      <c r="L7" s="249" t="s">
        <v>12</v>
      </c>
      <c r="M7" s="249"/>
      <c r="N7" s="249"/>
      <c r="O7" s="250"/>
      <c r="P7" s="249"/>
      <c r="Q7" s="249"/>
      <c r="R7" s="249" t="s">
        <v>13</v>
      </c>
      <c r="S7" s="249"/>
      <c r="T7" s="249"/>
      <c r="U7" s="251"/>
      <c r="V7" s="249"/>
      <c r="W7" s="249"/>
      <c r="X7" s="249" t="s">
        <v>14</v>
      </c>
      <c r="Y7" s="249"/>
      <c r="Z7" s="249"/>
      <c r="AA7" s="250"/>
      <c r="AB7" s="249"/>
      <c r="AC7" s="249"/>
      <c r="AD7" s="249" t="s">
        <v>15</v>
      </c>
      <c r="AE7" s="249"/>
      <c r="AF7" s="249"/>
      <c r="AG7" s="251"/>
      <c r="AH7" s="119"/>
      <c r="AI7" s="119"/>
      <c r="AJ7" s="119" t="s">
        <v>16</v>
      </c>
      <c r="AK7" s="119"/>
      <c r="AL7" s="119"/>
      <c r="AM7" s="120"/>
      <c r="AN7" s="119"/>
      <c r="AO7" s="119"/>
      <c r="AP7" s="119" t="s">
        <v>17</v>
      </c>
      <c r="AQ7" s="119"/>
      <c r="AR7" s="119"/>
      <c r="AS7" s="121"/>
    </row>
    <row r="8" spans="1:46" ht="53.25" customHeight="1" thickBot="1">
      <c r="A8" s="122"/>
      <c r="B8" s="179"/>
      <c r="C8" s="322"/>
      <c r="D8" s="123"/>
      <c r="E8" s="124"/>
      <c r="F8" s="125" t="s">
        <v>18</v>
      </c>
      <c r="G8" s="126" t="s">
        <v>19</v>
      </c>
      <c r="H8" s="126" t="s">
        <v>20</v>
      </c>
      <c r="I8" s="127" t="s">
        <v>21</v>
      </c>
      <c r="J8" s="252" t="s">
        <v>18</v>
      </c>
      <c r="K8" s="253" t="s">
        <v>19</v>
      </c>
      <c r="L8" s="253" t="s">
        <v>20</v>
      </c>
      <c r="M8" s="254" t="s">
        <v>21</v>
      </c>
      <c r="N8" s="255" t="s">
        <v>22</v>
      </c>
      <c r="O8" s="256" t="s">
        <v>23</v>
      </c>
      <c r="P8" s="252" t="s">
        <v>18</v>
      </c>
      <c r="Q8" s="253" t="s">
        <v>19</v>
      </c>
      <c r="R8" s="253" t="s">
        <v>20</v>
      </c>
      <c r="S8" s="254" t="s">
        <v>21</v>
      </c>
      <c r="T8" s="255" t="s">
        <v>22</v>
      </c>
      <c r="U8" s="256" t="s">
        <v>23</v>
      </c>
      <c r="V8" s="252" t="s">
        <v>18</v>
      </c>
      <c r="W8" s="253" t="s">
        <v>19</v>
      </c>
      <c r="X8" s="253" t="s">
        <v>20</v>
      </c>
      <c r="Y8" s="254" t="s">
        <v>21</v>
      </c>
      <c r="Z8" s="255" t="s">
        <v>22</v>
      </c>
      <c r="AA8" s="256" t="s">
        <v>23</v>
      </c>
      <c r="AB8" s="252" t="s">
        <v>18</v>
      </c>
      <c r="AC8" s="253" t="s">
        <v>19</v>
      </c>
      <c r="AD8" s="253" t="s">
        <v>20</v>
      </c>
      <c r="AE8" s="254" t="s">
        <v>21</v>
      </c>
      <c r="AF8" s="255" t="s">
        <v>22</v>
      </c>
      <c r="AG8" s="256" t="s">
        <v>23</v>
      </c>
      <c r="AH8" s="128" t="s">
        <v>18</v>
      </c>
      <c r="AI8" s="126" t="s">
        <v>19</v>
      </c>
      <c r="AJ8" s="126" t="s">
        <v>20</v>
      </c>
      <c r="AK8" s="127" t="s">
        <v>21</v>
      </c>
      <c r="AL8" s="129" t="s">
        <v>22</v>
      </c>
      <c r="AM8" s="130" t="s">
        <v>23</v>
      </c>
      <c r="AN8" s="128" t="s">
        <v>18</v>
      </c>
      <c r="AO8" s="126" t="s">
        <v>19</v>
      </c>
      <c r="AP8" s="126" t="s">
        <v>20</v>
      </c>
      <c r="AQ8" s="127" t="s">
        <v>21</v>
      </c>
      <c r="AR8" s="129" t="s">
        <v>22</v>
      </c>
      <c r="AS8" s="131" t="s">
        <v>23</v>
      </c>
      <c r="AT8" s="15"/>
    </row>
    <row r="9" spans="1:45" ht="27.75" customHeight="1" thickBot="1">
      <c r="A9" s="80" t="s">
        <v>24</v>
      </c>
      <c r="B9" s="81" t="s">
        <v>25</v>
      </c>
      <c r="C9" s="142">
        <f>SUM(C10:C13)</f>
        <v>8</v>
      </c>
      <c r="D9" s="78"/>
      <c r="E9" s="142">
        <f>SUM(E10:E13)</f>
        <v>150</v>
      </c>
      <c r="F9" s="151"/>
      <c r="G9" s="151"/>
      <c r="H9" s="151"/>
      <c r="I9" s="151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2"/>
    </row>
    <row r="10" spans="1:45" ht="34.5" customHeight="1">
      <c r="A10" s="83">
        <v>1</v>
      </c>
      <c r="B10" s="84" t="s">
        <v>26</v>
      </c>
      <c r="C10" s="182">
        <f>SUM(O10+U10+AA10+AG10+AM10+AS10)</f>
        <v>2</v>
      </c>
      <c r="D10" s="85">
        <v>0</v>
      </c>
      <c r="E10" s="153">
        <f>SUM(J10:M10,P10:S10,V10:Y10,AB10:AE10,AH10:AK10,AN10:AQ10,AT10:AW10,AY10:BB10)*15</f>
        <v>30</v>
      </c>
      <c r="F10" s="154">
        <f aca="true" t="shared" si="0" ref="F10:I13">SUM(J10,P10,V10,AB10,AH10,AN10,AT10,AY10)*15</f>
        <v>30</v>
      </c>
      <c r="G10" s="155">
        <f t="shared" si="0"/>
        <v>0</v>
      </c>
      <c r="H10" s="155">
        <f t="shared" si="0"/>
        <v>0</v>
      </c>
      <c r="I10" s="156">
        <f t="shared" si="0"/>
        <v>0</v>
      </c>
      <c r="J10" s="258">
        <v>2</v>
      </c>
      <c r="K10" s="258"/>
      <c r="L10" s="258"/>
      <c r="M10" s="259"/>
      <c r="N10" s="260"/>
      <c r="O10" s="261">
        <v>2</v>
      </c>
      <c r="P10" s="262"/>
      <c r="Q10" s="258"/>
      <c r="R10" s="258"/>
      <c r="S10" s="259"/>
      <c r="T10" s="260"/>
      <c r="U10" s="263"/>
      <c r="V10" s="262"/>
      <c r="W10" s="258"/>
      <c r="X10" s="258"/>
      <c r="Y10" s="259"/>
      <c r="Z10" s="260"/>
      <c r="AA10" s="261"/>
      <c r="AB10" s="262"/>
      <c r="AC10" s="258"/>
      <c r="AD10" s="258"/>
      <c r="AE10" s="259"/>
      <c r="AF10" s="260"/>
      <c r="AG10" s="263"/>
      <c r="AH10" s="161"/>
      <c r="AI10" s="157"/>
      <c r="AJ10" s="157"/>
      <c r="AK10" s="158"/>
      <c r="AL10" s="159"/>
      <c r="AM10" s="160"/>
      <c r="AN10" s="161"/>
      <c r="AO10" s="157"/>
      <c r="AP10" s="157"/>
      <c r="AQ10" s="158"/>
      <c r="AR10" s="159"/>
      <c r="AS10" s="162"/>
    </row>
    <row r="11" spans="1:45" ht="34.5" customHeight="1">
      <c r="A11" s="83">
        <v>2</v>
      </c>
      <c r="B11" s="84" t="s">
        <v>27</v>
      </c>
      <c r="C11" s="136">
        <f aca="true" t="shared" si="1" ref="C11:C54">SUM(O11+U11+AA11+AG11+AM11+AS11)</f>
        <v>2</v>
      </c>
      <c r="D11" s="85">
        <v>0</v>
      </c>
      <c r="E11" s="153">
        <f>SUM(J11:M11,P11:S11,V11:Y11,AB11:AE11,AH11:AK11,AN11:AQ11,AT11:AW11,AY11:BB11)*15</f>
        <v>30</v>
      </c>
      <c r="F11" s="154">
        <f t="shared" si="0"/>
        <v>0</v>
      </c>
      <c r="G11" s="155">
        <f t="shared" si="0"/>
        <v>0</v>
      </c>
      <c r="H11" s="155">
        <f t="shared" si="0"/>
        <v>30</v>
      </c>
      <c r="I11" s="156">
        <f t="shared" si="0"/>
        <v>0</v>
      </c>
      <c r="J11" s="258"/>
      <c r="K11" s="258"/>
      <c r="L11" s="258"/>
      <c r="M11" s="259"/>
      <c r="N11" s="260"/>
      <c r="O11" s="261"/>
      <c r="P11" s="262"/>
      <c r="Q11" s="258"/>
      <c r="R11" s="258">
        <v>2</v>
      </c>
      <c r="S11" s="259"/>
      <c r="T11" s="260"/>
      <c r="U11" s="263">
        <v>2</v>
      </c>
      <c r="V11" s="262"/>
      <c r="W11" s="258"/>
      <c r="X11" s="258"/>
      <c r="Y11" s="259"/>
      <c r="Z11" s="260"/>
      <c r="AA11" s="261"/>
      <c r="AB11" s="262"/>
      <c r="AC11" s="258"/>
      <c r="AD11" s="258"/>
      <c r="AE11" s="259"/>
      <c r="AF11" s="260"/>
      <c r="AG11" s="263"/>
      <c r="AH11" s="161"/>
      <c r="AI11" s="157"/>
      <c r="AJ11" s="157"/>
      <c r="AK11" s="158"/>
      <c r="AL11" s="159"/>
      <c r="AM11" s="160"/>
      <c r="AN11" s="161"/>
      <c r="AO11" s="157"/>
      <c r="AP11" s="157"/>
      <c r="AQ11" s="158"/>
      <c r="AR11" s="159"/>
      <c r="AS11" s="162"/>
    </row>
    <row r="12" spans="1:45" ht="34.5" customHeight="1">
      <c r="A12" s="83">
        <v>3</v>
      </c>
      <c r="B12" s="86" t="s">
        <v>28</v>
      </c>
      <c r="C12" s="183">
        <f t="shared" si="1"/>
        <v>2</v>
      </c>
      <c r="D12" s="87">
        <v>0</v>
      </c>
      <c r="E12" s="163">
        <f>SUM(J12:M12,P12:S12,V12:Y12,AB12:AE12,AH12:AK12,AN12:AQ12,AT12:AW12,AY12:BB12)*15</f>
        <v>30</v>
      </c>
      <c r="F12" s="154">
        <f t="shared" si="0"/>
        <v>0</v>
      </c>
      <c r="G12" s="155">
        <f t="shared" si="0"/>
        <v>30</v>
      </c>
      <c r="H12" s="155">
        <f t="shared" si="0"/>
        <v>0</v>
      </c>
      <c r="I12" s="156">
        <f t="shared" si="0"/>
        <v>0</v>
      </c>
      <c r="J12" s="259"/>
      <c r="K12" s="259">
        <v>2</v>
      </c>
      <c r="L12" s="259"/>
      <c r="M12" s="259"/>
      <c r="N12" s="260"/>
      <c r="O12" s="261">
        <v>2</v>
      </c>
      <c r="P12" s="259"/>
      <c r="Q12" s="259"/>
      <c r="R12" s="259"/>
      <c r="S12" s="259"/>
      <c r="T12" s="260"/>
      <c r="U12" s="263"/>
      <c r="V12" s="259"/>
      <c r="W12" s="259"/>
      <c r="X12" s="259"/>
      <c r="Y12" s="259"/>
      <c r="Z12" s="260"/>
      <c r="AA12" s="261"/>
      <c r="AB12" s="259"/>
      <c r="AC12" s="259"/>
      <c r="AD12" s="259"/>
      <c r="AE12" s="259"/>
      <c r="AF12" s="260"/>
      <c r="AG12" s="263"/>
      <c r="AH12" s="155"/>
      <c r="AI12" s="155"/>
      <c r="AJ12" s="155"/>
      <c r="AK12" s="155"/>
      <c r="AL12" s="164"/>
      <c r="AM12" s="160"/>
      <c r="AN12" s="155"/>
      <c r="AO12" s="155"/>
      <c r="AP12" s="155"/>
      <c r="AQ12" s="155"/>
      <c r="AR12" s="164"/>
      <c r="AS12" s="162"/>
    </row>
    <row r="13" spans="1:45" ht="34.5" customHeight="1" thickBot="1">
      <c r="A13" s="83">
        <v>4</v>
      </c>
      <c r="B13" s="86" t="s">
        <v>29</v>
      </c>
      <c r="C13" s="184">
        <f t="shared" si="1"/>
        <v>2</v>
      </c>
      <c r="D13" s="87">
        <v>0</v>
      </c>
      <c r="E13" s="163">
        <f>SUM(J13:M13,P13:S13,V13:Y13,AB13:AE13,AH13:AK13,AN13:AQ13,AT13:AW13,AY13:BB13)*15</f>
        <v>60</v>
      </c>
      <c r="F13" s="154">
        <f t="shared" si="0"/>
        <v>0</v>
      </c>
      <c r="G13" s="155">
        <f t="shared" si="0"/>
        <v>60</v>
      </c>
      <c r="H13" s="155">
        <f t="shared" si="0"/>
        <v>0</v>
      </c>
      <c r="I13" s="156">
        <f t="shared" si="0"/>
        <v>0</v>
      </c>
      <c r="J13" s="259"/>
      <c r="K13" s="259">
        <v>2</v>
      </c>
      <c r="L13" s="259"/>
      <c r="M13" s="259"/>
      <c r="N13" s="260"/>
      <c r="O13" s="261">
        <v>1</v>
      </c>
      <c r="P13" s="259"/>
      <c r="Q13" s="259">
        <v>2</v>
      </c>
      <c r="R13" s="259"/>
      <c r="S13" s="259"/>
      <c r="T13" s="260"/>
      <c r="U13" s="263">
        <v>1</v>
      </c>
      <c r="V13" s="259"/>
      <c r="W13" s="259"/>
      <c r="X13" s="259"/>
      <c r="Y13" s="259"/>
      <c r="Z13" s="260"/>
      <c r="AA13" s="261"/>
      <c r="AB13" s="259"/>
      <c r="AC13" s="259"/>
      <c r="AD13" s="259"/>
      <c r="AE13" s="259"/>
      <c r="AF13" s="260"/>
      <c r="AG13" s="263"/>
      <c r="AH13" s="155"/>
      <c r="AI13" s="155"/>
      <c r="AJ13" s="155"/>
      <c r="AK13" s="155"/>
      <c r="AL13" s="164"/>
      <c r="AM13" s="160"/>
      <c r="AN13" s="155"/>
      <c r="AO13" s="155"/>
      <c r="AP13" s="155"/>
      <c r="AQ13" s="155"/>
      <c r="AR13" s="164"/>
      <c r="AS13" s="162"/>
    </row>
    <row r="14" spans="1:45" ht="12.75" customHeight="1" thickBot="1">
      <c r="A14" s="187"/>
      <c r="B14" s="112"/>
      <c r="C14" s="188"/>
      <c r="D14" s="118"/>
      <c r="E14" s="189"/>
      <c r="F14" s="189"/>
      <c r="G14" s="189"/>
      <c r="H14" s="189"/>
      <c r="I14" s="189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189"/>
      <c r="AI14" s="189"/>
      <c r="AJ14" s="189"/>
      <c r="AK14" s="189"/>
      <c r="AL14" s="189"/>
      <c r="AM14" s="165"/>
      <c r="AN14" s="189"/>
      <c r="AO14" s="189"/>
      <c r="AP14" s="189"/>
      <c r="AQ14" s="189"/>
      <c r="AR14" s="189"/>
      <c r="AS14" s="166"/>
    </row>
    <row r="15" spans="1:45" ht="27.75" customHeight="1" thickBot="1">
      <c r="A15" s="88" t="s">
        <v>30</v>
      </c>
      <c r="B15" s="89" t="s">
        <v>31</v>
      </c>
      <c r="C15" s="186">
        <f>SUM(C16:C19)</f>
        <v>46</v>
      </c>
      <c r="D15" s="76"/>
      <c r="E15" s="142">
        <f>SUM(E16:E19)</f>
        <v>810</v>
      </c>
      <c r="F15" s="165"/>
      <c r="G15" s="165"/>
      <c r="H15" s="165"/>
      <c r="I15" s="165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6"/>
    </row>
    <row r="16" spans="1:45" ht="34.5" customHeight="1">
      <c r="A16" s="83">
        <v>1</v>
      </c>
      <c r="B16" s="84" t="s">
        <v>32</v>
      </c>
      <c r="C16" s="182">
        <f t="shared" si="1"/>
        <v>5</v>
      </c>
      <c r="D16" s="85">
        <v>1</v>
      </c>
      <c r="E16" s="167">
        <f>SUM(J16:M16,P16:S16,V16:Y16,AB16:AE16,AH16:AK16,AN16:AQ16,AT16:AW16,AY16:BB16)*15</f>
        <v>120</v>
      </c>
      <c r="F16" s="154">
        <f>SUM(J16,P16,V16,AB16,AH16,)*15</f>
        <v>0</v>
      </c>
      <c r="G16" s="155">
        <f aca="true" t="shared" si="2" ref="G16:I18">SUM(K16,Q16,W16,AC16,AI16,AO16,AU16,AZ16)*15</f>
        <v>120</v>
      </c>
      <c r="H16" s="155">
        <f t="shared" si="2"/>
        <v>0</v>
      </c>
      <c r="I16" s="156">
        <f t="shared" si="2"/>
        <v>0</v>
      </c>
      <c r="J16" s="258"/>
      <c r="K16" s="258"/>
      <c r="L16" s="258"/>
      <c r="M16" s="259"/>
      <c r="N16" s="260"/>
      <c r="O16" s="261"/>
      <c r="P16" s="262"/>
      <c r="Q16" s="258"/>
      <c r="R16" s="258"/>
      <c r="S16" s="259"/>
      <c r="T16" s="260"/>
      <c r="U16" s="263"/>
      <c r="V16" s="262"/>
      <c r="W16" s="258">
        <v>2</v>
      </c>
      <c r="X16" s="258"/>
      <c r="Y16" s="259"/>
      <c r="Z16" s="260"/>
      <c r="AA16" s="261">
        <v>1</v>
      </c>
      <c r="AB16" s="262"/>
      <c r="AC16" s="258">
        <v>2</v>
      </c>
      <c r="AD16" s="258"/>
      <c r="AE16" s="259"/>
      <c r="AF16" s="260"/>
      <c r="AG16" s="263">
        <v>1</v>
      </c>
      <c r="AH16" s="161"/>
      <c r="AI16" s="157">
        <v>2</v>
      </c>
      <c r="AJ16" s="157"/>
      <c r="AK16" s="158"/>
      <c r="AL16" s="159"/>
      <c r="AM16" s="160">
        <v>1</v>
      </c>
      <c r="AN16" s="161"/>
      <c r="AO16" s="157">
        <v>2</v>
      </c>
      <c r="AP16" s="157"/>
      <c r="AQ16" s="158"/>
      <c r="AR16" s="159" t="s">
        <v>33</v>
      </c>
      <c r="AS16" s="162">
        <v>2</v>
      </c>
    </row>
    <row r="17" spans="1:45" ht="34.5" customHeight="1">
      <c r="A17" s="83">
        <v>2</v>
      </c>
      <c r="B17" s="90" t="s">
        <v>34</v>
      </c>
      <c r="C17" s="136">
        <f t="shared" si="1"/>
        <v>8</v>
      </c>
      <c r="D17" s="87">
        <v>0</v>
      </c>
      <c r="E17" s="163">
        <f>SUM(J17:M17,P17:S17,V17:Y17,AB17:AE17,AH17:AK17,AN17:AQ17,AT17:AW17,AY17:BB17)*15</f>
        <v>120</v>
      </c>
      <c r="F17" s="154">
        <f>SUM(J17,P17,V17,AB17,AH17,AN17,AT17,AY17)*15</f>
        <v>0</v>
      </c>
      <c r="G17" s="155">
        <f t="shared" si="2"/>
        <v>120</v>
      </c>
      <c r="H17" s="155">
        <f t="shared" si="2"/>
        <v>0</v>
      </c>
      <c r="I17" s="156">
        <f t="shared" si="2"/>
        <v>0</v>
      </c>
      <c r="J17" s="259"/>
      <c r="K17" s="259">
        <v>4</v>
      </c>
      <c r="L17" s="259"/>
      <c r="M17" s="259"/>
      <c r="N17" s="260"/>
      <c r="O17" s="261">
        <v>4</v>
      </c>
      <c r="P17" s="259"/>
      <c r="Q17" s="259">
        <v>2</v>
      </c>
      <c r="R17" s="259"/>
      <c r="S17" s="259"/>
      <c r="T17" s="260"/>
      <c r="U17" s="263">
        <v>2</v>
      </c>
      <c r="V17" s="259"/>
      <c r="W17" s="259">
        <v>2</v>
      </c>
      <c r="X17" s="259"/>
      <c r="Y17" s="259"/>
      <c r="Z17" s="260"/>
      <c r="AA17" s="261">
        <v>2</v>
      </c>
      <c r="AB17" s="259"/>
      <c r="AC17" s="259"/>
      <c r="AD17" s="259"/>
      <c r="AE17" s="259"/>
      <c r="AF17" s="260"/>
      <c r="AG17" s="263"/>
      <c r="AH17" s="155"/>
      <c r="AI17" s="155"/>
      <c r="AJ17" s="155"/>
      <c r="AK17" s="155"/>
      <c r="AL17" s="164"/>
      <c r="AM17" s="160"/>
      <c r="AN17" s="168"/>
      <c r="AO17" s="155"/>
      <c r="AP17" s="155"/>
      <c r="AQ17" s="155"/>
      <c r="AR17" s="164"/>
      <c r="AS17" s="162"/>
    </row>
    <row r="18" spans="1:45" ht="34.5" customHeight="1">
      <c r="A18" s="83">
        <v>3</v>
      </c>
      <c r="B18" s="90" t="s">
        <v>81</v>
      </c>
      <c r="C18" s="136">
        <f t="shared" si="1"/>
        <v>2</v>
      </c>
      <c r="D18" s="87">
        <v>0</v>
      </c>
      <c r="E18" s="163">
        <f>SUM(J18:M18,P18:S18,V18:Y18,AB18:AE18,AH18:AK18,AN18:AQ18,AT18:AW18,AY18:BB18)*15</f>
        <v>30</v>
      </c>
      <c r="F18" s="154">
        <f>SUM(J18,P18,V18,AB18,AH18,AN18,AT18,AY18)*15</f>
        <v>0</v>
      </c>
      <c r="G18" s="155">
        <f t="shared" si="2"/>
        <v>30</v>
      </c>
      <c r="H18" s="155">
        <f t="shared" si="2"/>
        <v>0</v>
      </c>
      <c r="I18" s="156">
        <f t="shared" si="2"/>
        <v>0</v>
      </c>
      <c r="J18" s="259"/>
      <c r="K18" s="259"/>
      <c r="L18" s="259"/>
      <c r="M18" s="259"/>
      <c r="N18" s="260"/>
      <c r="O18" s="261"/>
      <c r="P18" s="259"/>
      <c r="Q18" s="259"/>
      <c r="R18" s="259"/>
      <c r="S18" s="259"/>
      <c r="T18" s="260"/>
      <c r="U18" s="263"/>
      <c r="V18" s="259"/>
      <c r="W18" s="259"/>
      <c r="X18" s="259"/>
      <c r="Y18" s="259"/>
      <c r="Z18" s="260"/>
      <c r="AA18" s="261"/>
      <c r="AB18" s="259"/>
      <c r="AC18" s="259"/>
      <c r="AD18" s="259"/>
      <c r="AE18" s="259"/>
      <c r="AF18" s="260"/>
      <c r="AG18" s="263"/>
      <c r="AH18" s="155"/>
      <c r="AI18" s="155">
        <v>2</v>
      </c>
      <c r="AJ18" s="155"/>
      <c r="AK18" s="155"/>
      <c r="AL18" s="164"/>
      <c r="AM18" s="160">
        <v>2</v>
      </c>
      <c r="AN18" s="168"/>
      <c r="AO18" s="155"/>
      <c r="AP18" s="155"/>
      <c r="AQ18" s="155"/>
      <c r="AR18" s="164"/>
      <c r="AS18" s="162"/>
    </row>
    <row r="19" spans="1:45" ht="34.5" customHeight="1">
      <c r="A19" s="83">
        <v>4</v>
      </c>
      <c r="B19" s="84" t="s">
        <v>35</v>
      </c>
      <c r="C19" s="136">
        <f t="shared" si="1"/>
        <v>31</v>
      </c>
      <c r="D19" s="87">
        <v>4</v>
      </c>
      <c r="E19" s="153">
        <f>$F19+$G19</f>
        <v>540</v>
      </c>
      <c r="F19" s="154">
        <f>SUM(J19,P19,V19,AB19,AH19,AN19,AT19,AY19)*15</f>
        <v>0</v>
      </c>
      <c r="G19" s="155">
        <f>SUM(K19,Q19,W19,AC19,AI19,AO19)*15</f>
        <v>540</v>
      </c>
      <c r="H19" s="155">
        <f>SUM(L19,R19,X19,AD19,AJ19,AP19,AV19,BA19)*15</f>
        <v>0</v>
      </c>
      <c r="I19" s="156">
        <f>SUM(M19,S19,Y19,AE19,AK19,AQ19,AW19,BB19)*15</f>
        <v>0</v>
      </c>
      <c r="J19" s="259"/>
      <c r="K19" s="259">
        <v>8</v>
      </c>
      <c r="L19" s="259"/>
      <c r="M19" s="259"/>
      <c r="N19" s="260" t="s">
        <v>33</v>
      </c>
      <c r="O19" s="261">
        <v>7</v>
      </c>
      <c r="P19" s="259"/>
      <c r="Q19" s="259">
        <v>8</v>
      </c>
      <c r="R19" s="259"/>
      <c r="S19" s="259"/>
      <c r="T19" s="260" t="s">
        <v>33</v>
      </c>
      <c r="U19" s="263">
        <v>7</v>
      </c>
      <c r="V19" s="259"/>
      <c r="W19" s="259">
        <v>6</v>
      </c>
      <c r="X19" s="259"/>
      <c r="Y19" s="259"/>
      <c r="Z19" s="260"/>
      <c r="AA19" s="261">
        <v>5</v>
      </c>
      <c r="AB19" s="259"/>
      <c r="AC19" s="259">
        <v>6</v>
      </c>
      <c r="AD19" s="259"/>
      <c r="AE19" s="259"/>
      <c r="AF19" s="260" t="s">
        <v>33</v>
      </c>
      <c r="AG19" s="263">
        <v>5</v>
      </c>
      <c r="AH19" s="158"/>
      <c r="AI19" s="158">
        <v>6</v>
      </c>
      <c r="AJ19" s="158"/>
      <c r="AK19" s="158"/>
      <c r="AL19" s="159" t="s">
        <v>33</v>
      </c>
      <c r="AM19" s="160">
        <v>5</v>
      </c>
      <c r="AN19" s="169"/>
      <c r="AO19" s="158">
        <v>2</v>
      </c>
      <c r="AP19" s="158"/>
      <c r="AQ19" s="158"/>
      <c r="AR19" s="159"/>
      <c r="AS19" s="162">
        <v>2</v>
      </c>
    </row>
    <row r="20" spans="1:45" ht="9" customHeight="1" thickBot="1">
      <c r="A20" s="190"/>
      <c r="B20" s="84"/>
      <c r="C20" s="165"/>
      <c r="D20" s="191"/>
      <c r="E20" s="153"/>
      <c r="F20" s="154"/>
      <c r="G20" s="155"/>
      <c r="H20" s="155"/>
      <c r="I20" s="156"/>
      <c r="J20" s="259"/>
      <c r="K20" s="259"/>
      <c r="L20" s="259"/>
      <c r="M20" s="259"/>
      <c r="N20" s="260"/>
      <c r="O20" s="261"/>
      <c r="P20" s="259"/>
      <c r="Q20" s="259"/>
      <c r="R20" s="259"/>
      <c r="S20" s="259"/>
      <c r="T20" s="260"/>
      <c r="U20" s="263"/>
      <c r="V20" s="259"/>
      <c r="W20" s="259"/>
      <c r="X20" s="259"/>
      <c r="Y20" s="259"/>
      <c r="Z20" s="260"/>
      <c r="AA20" s="261"/>
      <c r="AB20" s="259"/>
      <c r="AC20" s="259"/>
      <c r="AD20" s="259"/>
      <c r="AE20" s="259"/>
      <c r="AF20" s="260"/>
      <c r="AG20" s="263"/>
      <c r="AH20" s="158"/>
      <c r="AI20" s="158"/>
      <c r="AJ20" s="158"/>
      <c r="AK20" s="158"/>
      <c r="AL20" s="159"/>
      <c r="AM20" s="170"/>
      <c r="AN20" s="169"/>
      <c r="AO20" s="158"/>
      <c r="AP20" s="158"/>
      <c r="AQ20" s="158"/>
      <c r="AR20" s="159"/>
      <c r="AS20" s="162"/>
    </row>
    <row r="21" spans="1:45" ht="27.75" customHeight="1" thickBot="1">
      <c r="A21" s="91" t="s">
        <v>36</v>
      </c>
      <c r="B21" s="92" t="s">
        <v>37</v>
      </c>
      <c r="C21" s="142">
        <f>SUM(C22:C37)</f>
        <v>72</v>
      </c>
      <c r="D21" s="185"/>
      <c r="E21" s="140">
        <f>SUM(E22:E37)</f>
        <v>765</v>
      </c>
      <c r="F21" s="139"/>
      <c r="G21" s="170"/>
      <c r="H21" s="170"/>
      <c r="I21" s="162"/>
      <c r="J21" s="259"/>
      <c r="K21" s="259"/>
      <c r="L21" s="259"/>
      <c r="M21" s="259"/>
      <c r="N21" s="260"/>
      <c r="O21" s="261"/>
      <c r="P21" s="259"/>
      <c r="Q21" s="259"/>
      <c r="R21" s="259"/>
      <c r="S21" s="259"/>
      <c r="T21" s="260"/>
      <c r="U21" s="263"/>
      <c r="V21" s="259"/>
      <c r="W21" s="259"/>
      <c r="X21" s="259"/>
      <c r="Y21" s="259"/>
      <c r="Z21" s="260"/>
      <c r="AA21" s="261"/>
      <c r="AB21" s="259"/>
      <c r="AC21" s="259"/>
      <c r="AD21" s="259"/>
      <c r="AE21" s="259"/>
      <c r="AF21" s="260"/>
      <c r="AG21" s="263"/>
      <c r="AH21" s="170"/>
      <c r="AI21" s="170"/>
      <c r="AJ21" s="170"/>
      <c r="AK21" s="170"/>
      <c r="AL21" s="171"/>
      <c r="AM21" s="170"/>
      <c r="AN21" s="170"/>
      <c r="AO21" s="170"/>
      <c r="AP21" s="170"/>
      <c r="AQ21" s="170"/>
      <c r="AR21" s="171"/>
      <c r="AS21" s="162"/>
    </row>
    <row r="22" spans="1:45" ht="34.5" customHeight="1">
      <c r="A22" s="93">
        <v>1</v>
      </c>
      <c r="B22" s="86" t="s">
        <v>38</v>
      </c>
      <c r="C22" s="182">
        <f t="shared" si="1"/>
        <v>8</v>
      </c>
      <c r="D22" s="87">
        <v>1</v>
      </c>
      <c r="E22" s="163">
        <f>$F22+$G22</f>
        <v>90</v>
      </c>
      <c r="F22" s="154">
        <f aca="true" t="shared" si="3" ref="F22:F37">SUM(J22,P22,V22,AB22,AH22,AN22,AT22,AY22)*15</f>
        <v>30</v>
      </c>
      <c r="G22" s="155">
        <f>SUM(K22,Q22,W22,AC22,AI22,AO22)*15</f>
        <v>60</v>
      </c>
      <c r="H22" s="155">
        <f aca="true" t="shared" si="4" ref="H22:H37">SUM(L22,R22,X22,AD22,AJ22,AP22,AV22,BA22)*15</f>
        <v>0</v>
      </c>
      <c r="I22" s="156">
        <f aca="true" t="shared" si="5" ref="I22:I37">SUM(M22,S22,Y22,AE22,AK22,AQ22,AW22,BB22)*15</f>
        <v>0</v>
      </c>
      <c r="J22" s="259"/>
      <c r="K22" s="259"/>
      <c r="L22" s="259"/>
      <c r="M22" s="259"/>
      <c r="N22" s="260"/>
      <c r="O22" s="261"/>
      <c r="P22" s="259"/>
      <c r="Q22" s="259"/>
      <c r="R22" s="259"/>
      <c r="S22" s="259"/>
      <c r="T22" s="260"/>
      <c r="U22" s="263"/>
      <c r="V22" s="259">
        <v>1</v>
      </c>
      <c r="W22" s="259">
        <v>2</v>
      </c>
      <c r="X22" s="259"/>
      <c r="Y22" s="259"/>
      <c r="Z22" s="260"/>
      <c r="AA22" s="261">
        <v>3</v>
      </c>
      <c r="AB22" s="259">
        <v>1</v>
      </c>
      <c r="AC22" s="259">
        <v>2</v>
      </c>
      <c r="AD22" s="259"/>
      <c r="AE22" s="259"/>
      <c r="AF22" s="260" t="s">
        <v>33</v>
      </c>
      <c r="AG22" s="263">
        <v>5</v>
      </c>
      <c r="AH22" s="158"/>
      <c r="AI22" s="158"/>
      <c r="AJ22" s="158"/>
      <c r="AK22" s="158"/>
      <c r="AL22" s="159"/>
      <c r="AM22" s="160"/>
      <c r="AN22" s="155"/>
      <c r="AO22" s="155"/>
      <c r="AP22" s="155"/>
      <c r="AQ22" s="155"/>
      <c r="AR22" s="164"/>
      <c r="AS22" s="162"/>
    </row>
    <row r="23" spans="1:45" ht="34.5" customHeight="1">
      <c r="A23" s="93">
        <v>2</v>
      </c>
      <c r="B23" s="86" t="s">
        <v>39</v>
      </c>
      <c r="C23" s="183">
        <f t="shared" si="1"/>
        <v>7</v>
      </c>
      <c r="D23" s="87">
        <v>1</v>
      </c>
      <c r="E23" s="163">
        <f aca="true" t="shared" si="6" ref="E23:E34">$F23+$G23</f>
        <v>90</v>
      </c>
      <c r="F23" s="154">
        <f t="shared" si="3"/>
        <v>30</v>
      </c>
      <c r="G23" s="155">
        <f aca="true" t="shared" si="7" ref="G23:G34">SUM(K23,Q23,W23,AC23,AI23,AO23)*15</f>
        <v>60</v>
      </c>
      <c r="H23" s="155">
        <f t="shared" si="4"/>
        <v>0</v>
      </c>
      <c r="I23" s="156">
        <f t="shared" si="5"/>
        <v>0</v>
      </c>
      <c r="J23" s="259"/>
      <c r="K23" s="259"/>
      <c r="L23" s="259"/>
      <c r="M23" s="259"/>
      <c r="N23" s="260"/>
      <c r="O23" s="261"/>
      <c r="P23" s="259"/>
      <c r="Q23" s="259"/>
      <c r="R23" s="259"/>
      <c r="S23" s="259"/>
      <c r="T23" s="260"/>
      <c r="U23" s="263"/>
      <c r="V23" s="259"/>
      <c r="W23" s="259"/>
      <c r="X23" s="259"/>
      <c r="Y23" s="259"/>
      <c r="Z23" s="260"/>
      <c r="AA23" s="261"/>
      <c r="AB23" s="259"/>
      <c r="AC23" s="259"/>
      <c r="AD23" s="259"/>
      <c r="AE23" s="259"/>
      <c r="AF23" s="260"/>
      <c r="AG23" s="263"/>
      <c r="AH23" s="158">
        <v>1</v>
      </c>
      <c r="AI23" s="158">
        <v>2</v>
      </c>
      <c r="AJ23" s="158"/>
      <c r="AK23" s="158"/>
      <c r="AL23" s="159"/>
      <c r="AM23" s="160">
        <v>3</v>
      </c>
      <c r="AN23" s="158">
        <v>1</v>
      </c>
      <c r="AO23" s="158">
        <v>2</v>
      </c>
      <c r="AP23" s="158"/>
      <c r="AQ23" s="158"/>
      <c r="AR23" s="159" t="s">
        <v>33</v>
      </c>
      <c r="AS23" s="162">
        <v>4</v>
      </c>
    </row>
    <row r="24" spans="1:45" ht="34.5" customHeight="1">
      <c r="A24" s="93">
        <v>3</v>
      </c>
      <c r="B24" s="86" t="s">
        <v>40</v>
      </c>
      <c r="C24" s="183">
        <f t="shared" si="1"/>
        <v>2</v>
      </c>
      <c r="D24" s="87">
        <v>0</v>
      </c>
      <c r="E24" s="163">
        <f>$F24+$G24</f>
        <v>30</v>
      </c>
      <c r="F24" s="154">
        <f t="shared" si="3"/>
        <v>0</v>
      </c>
      <c r="G24" s="155">
        <f>SUM(K24,Q24,W24,AC24,AI24,AO24)*15</f>
        <v>30</v>
      </c>
      <c r="H24" s="155">
        <f t="shared" si="4"/>
        <v>0</v>
      </c>
      <c r="I24" s="156">
        <f t="shared" si="5"/>
        <v>0</v>
      </c>
      <c r="J24" s="259"/>
      <c r="K24" s="259"/>
      <c r="L24" s="259"/>
      <c r="M24" s="259"/>
      <c r="N24" s="260"/>
      <c r="O24" s="261"/>
      <c r="P24" s="259"/>
      <c r="Q24" s="259"/>
      <c r="R24" s="259"/>
      <c r="S24" s="259"/>
      <c r="T24" s="260"/>
      <c r="U24" s="263"/>
      <c r="V24" s="259"/>
      <c r="W24" s="259">
        <v>1</v>
      </c>
      <c r="X24" s="259"/>
      <c r="Y24" s="259"/>
      <c r="Z24" s="260"/>
      <c r="AA24" s="261">
        <v>1</v>
      </c>
      <c r="AB24" s="259"/>
      <c r="AC24" s="259">
        <v>1</v>
      </c>
      <c r="AD24" s="259"/>
      <c r="AE24" s="259"/>
      <c r="AF24" s="260"/>
      <c r="AG24" s="263">
        <v>1</v>
      </c>
      <c r="AH24" s="155"/>
      <c r="AI24" s="155"/>
      <c r="AJ24" s="155"/>
      <c r="AK24" s="155"/>
      <c r="AL24" s="164"/>
      <c r="AM24" s="160"/>
      <c r="AN24" s="155"/>
      <c r="AO24" s="155"/>
      <c r="AP24" s="155"/>
      <c r="AQ24" s="155"/>
      <c r="AR24" s="164"/>
      <c r="AS24" s="162"/>
    </row>
    <row r="25" spans="1:45" ht="34.5" customHeight="1">
      <c r="A25" s="93">
        <v>4</v>
      </c>
      <c r="B25" s="86" t="s">
        <v>41</v>
      </c>
      <c r="C25" s="183">
        <f t="shared" si="1"/>
        <v>3</v>
      </c>
      <c r="D25" s="87">
        <v>1</v>
      </c>
      <c r="E25" s="163">
        <f>$F25+$G25</f>
        <v>30</v>
      </c>
      <c r="F25" s="154">
        <f t="shared" si="3"/>
        <v>30</v>
      </c>
      <c r="G25" s="155">
        <f>SUM(K25,Q25,W25,AC25,AI25,AO25)*15</f>
        <v>0</v>
      </c>
      <c r="H25" s="155">
        <f t="shared" si="4"/>
        <v>0</v>
      </c>
      <c r="I25" s="156">
        <f t="shared" si="5"/>
        <v>0</v>
      </c>
      <c r="J25" s="259"/>
      <c r="K25" s="259"/>
      <c r="L25" s="259"/>
      <c r="M25" s="259"/>
      <c r="N25" s="260"/>
      <c r="O25" s="261"/>
      <c r="P25" s="259">
        <v>2</v>
      </c>
      <c r="Q25" s="259"/>
      <c r="R25" s="259"/>
      <c r="S25" s="259"/>
      <c r="T25" s="260" t="s">
        <v>33</v>
      </c>
      <c r="U25" s="263">
        <v>3</v>
      </c>
      <c r="V25" s="259"/>
      <c r="W25" s="259"/>
      <c r="X25" s="259"/>
      <c r="Y25" s="259"/>
      <c r="Z25" s="260"/>
      <c r="AA25" s="261"/>
      <c r="AB25" s="259"/>
      <c r="AC25" s="259"/>
      <c r="AD25" s="259"/>
      <c r="AE25" s="259"/>
      <c r="AF25" s="260"/>
      <c r="AG25" s="263"/>
      <c r="AH25" s="158"/>
      <c r="AI25" s="158"/>
      <c r="AJ25" s="158"/>
      <c r="AK25" s="158"/>
      <c r="AL25" s="159"/>
      <c r="AM25" s="160"/>
      <c r="AN25" s="158"/>
      <c r="AO25" s="158"/>
      <c r="AP25" s="158"/>
      <c r="AQ25" s="158"/>
      <c r="AR25" s="159"/>
      <c r="AS25" s="162"/>
    </row>
    <row r="26" spans="1:45" ht="34.5" customHeight="1">
      <c r="A26" s="93">
        <v>5</v>
      </c>
      <c r="B26" s="86" t="s">
        <v>42</v>
      </c>
      <c r="C26" s="183">
        <f t="shared" si="1"/>
        <v>3</v>
      </c>
      <c r="D26" s="87">
        <v>1</v>
      </c>
      <c r="E26" s="163">
        <f>$F26+$G26</f>
        <v>30</v>
      </c>
      <c r="F26" s="154">
        <f t="shared" si="3"/>
        <v>30</v>
      </c>
      <c r="G26" s="155">
        <f>SUM(K26,Q26,W26,AC26,AI26,AO26)*15</f>
        <v>0</v>
      </c>
      <c r="H26" s="155">
        <f t="shared" si="4"/>
        <v>0</v>
      </c>
      <c r="I26" s="156">
        <f t="shared" si="5"/>
        <v>0</v>
      </c>
      <c r="J26" s="259"/>
      <c r="K26" s="259"/>
      <c r="L26" s="259"/>
      <c r="M26" s="259"/>
      <c r="N26" s="260"/>
      <c r="O26" s="261"/>
      <c r="P26" s="259"/>
      <c r="Q26" s="259"/>
      <c r="R26" s="259"/>
      <c r="S26" s="259"/>
      <c r="T26" s="260"/>
      <c r="U26" s="263"/>
      <c r="V26" s="259"/>
      <c r="W26" s="259"/>
      <c r="X26" s="259"/>
      <c r="Y26" s="259"/>
      <c r="Z26" s="260"/>
      <c r="AA26" s="261"/>
      <c r="AB26" s="259"/>
      <c r="AC26" s="259"/>
      <c r="AD26" s="259"/>
      <c r="AE26" s="259"/>
      <c r="AF26" s="260"/>
      <c r="AG26" s="263"/>
      <c r="AH26" s="158"/>
      <c r="AI26" s="158"/>
      <c r="AJ26" s="158"/>
      <c r="AK26" s="158"/>
      <c r="AL26" s="159"/>
      <c r="AM26" s="160"/>
      <c r="AN26" s="158">
        <v>2</v>
      </c>
      <c r="AO26" s="158"/>
      <c r="AP26" s="158"/>
      <c r="AQ26" s="158"/>
      <c r="AR26" s="159" t="s">
        <v>33</v>
      </c>
      <c r="AS26" s="162">
        <v>3</v>
      </c>
    </row>
    <row r="27" spans="1:45" ht="34.5" customHeight="1">
      <c r="A27" s="93">
        <v>6</v>
      </c>
      <c r="B27" s="86" t="s">
        <v>43</v>
      </c>
      <c r="C27" s="183">
        <f t="shared" si="1"/>
        <v>3</v>
      </c>
      <c r="D27" s="87">
        <v>1</v>
      </c>
      <c r="E27" s="163">
        <f>$F27+$G27</f>
        <v>30</v>
      </c>
      <c r="F27" s="154">
        <f t="shared" si="3"/>
        <v>30</v>
      </c>
      <c r="G27" s="155">
        <f>SUM(K27,Q27,W27,AC27,AI27,AO27)*15</f>
        <v>0</v>
      </c>
      <c r="H27" s="155">
        <f t="shared" si="4"/>
        <v>0</v>
      </c>
      <c r="I27" s="156">
        <f t="shared" si="5"/>
        <v>0</v>
      </c>
      <c r="J27" s="259">
        <v>2</v>
      </c>
      <c r="K27" s="259"/>
      <c r="L27" s="259"/>
      <c r="M27" s="259"/>
      <c r="N27" s="260" t="s">
        <v>33</v>
      </c>
      <c r="O27" s="261">
        <v>3</v>
      </c>
      <c r="P27" s="265"/>
      <c r="Q27" s="259"/>
      <c r="R27" s="259"/>
      <c r="S27" s="259"/>
      <c r="T27" s="260"/>
      <c r="U27" s="263"/>
      <c r="V27" s="259"/>
      <c r="W27" s="259"/>
      <c r="X27" s="259"/>
      <c r="Y27" s="259"/>
      <c r="Z27" s="260"/>
      <c r="AA27" s="261"/>
      <c r="AB27" s="259"/>
      <c r="AC27" s="259"/>
      <c r="AD27" s="259"/>
      <c r="AE27" s="259"/>
      <c r="AF27" s="260"/>
      <c r="AG27" s="263"/>
      <c r="AH27" s="155"/>
      <c r="AI27" s="155"/>
      <c r="AJ27" s="155"/>
      <c r="AK27" s="155"/>
      <c r="AL27" s="164"/>
      <c r="AM27" s="160"/>
      <c r="AN27" s="158"/>
      <c r="AO27" s="158"/>
      <c r="AP27" s="158"/>
      <c r="AQ27" s="158"/>
      <c r="AR27" s="159"/>
      <c r="AS27" s="162"/>
    </row>
    <row r="28" spans="1:45" ht="34.5" customHeight="1">
      <c r="A28" s="93">
        <v>7</v>
      </c>
      <c r="B28" s="86" t="s">
        <v>44</v>
      </c>
      <c r="C28" s="183">
        <f t="shared" si="1"/>
        <v>2</v>
      </c>
      <c r="D28" s="87">
        <v>1</v>
      </c>
      <c r="E28" s="163">
        <f>$F28+$G28</f>
        <v>30</v>
      </c>
      <c r="F28" s="154">
        <f t="shared" si="3"/>
        <v>30</v>
      </c>
      <c r="G28" s="155">
        <f>SUM(K28,Q28,W28,AC28,AI28,AO28)*15</f>
        <v>0</v>
      </c>
      <c r="H28" s="155">
        <f t="shared" si="4"/>
        <v>0</v>
      </c>
      <c r="I28" s="156">
        <f t="shared" si="5"/>
        <v>0</v>
      </c>
      <c r="J28" s="259"/>
      <c r="K28" s="259"/>
      <c r="L28" s="259"/>
      <c r="M28" s="259"/>
      <c r="N28" s="260"/>
      <c r="O28" s="261"/>
      <c r="P28" s="259"/>
      <c r="Q28" s="259"/>
      <c r="R28" s="259"/>
      <c r="S28" s="259"/>
      <c r="T28" s="260"/>
      <c r="U28" s="263"/>
      <c r="V28" s="259"/>
      <c r="W28" s="259"/>
      <c r="X28" s="259"/>
      <c r="Y28" s="259"/>
      <c r="Z28" s="260"/>
      <c r="AA28" s="263"/>
      <c r="AB28" s="259"/>
      <c r="AC28" s="259"/>
      <c r="AD28" s="259"/>
      <c r="AE28" s="259"/>
      <c r="AF28" s="260"/>
      <c r="AG28" s="263"/>
      <c r="AH28" s="155">
        <v>2</v>
      </c>
      <c r="AI28" s="155"/>
      <c r="AJ28" s="155"/>
      <c r="AK28" s="155"/>
      <c r="AL28" s="164" t="s">
        <v>33</v>
      </c>
      <c r="AM28" s="160">
        <v>2</v>
      </c>
      <c r="AN28" s="158"/>
      <c r="AO28" s="158"/>
      <c r="AP28" s="158"/>
      <c r="AQ28" s="158"/>
      <c r="AR28" s="159"/>
      <c r="AS28" s="162"/>
    </row>
    <row r="29" spans="1:45" ht="34.5" customHeight="1">
      <c r="A29" s="93">
        <v>8</v>
      </c>
      <c r="B29" s="86" t="s">
        <v>82</v>
      </c>
      <c r="C29" s="183">
        <f t="shared" si="1"/>
        <v>6</v>
      </c>
      <c r="D29" s="87">
        <v>0</v>
      </c>
      <c r="E29" s="163">
        <f>$F29+$G29+$H29</f>
        <v>90</v>
      </c>
      <c r="F29" s="154">
        <f t="shared" si="3"/>
        <v>0</v>
      </c>
      <c r="G29" s="155">
        <f t="shared" si="7"/>
        <v>90</v>
      </c>
      <c r="H29" s="155">
        <f t="shared" si="4"/>
        <v>0</v>
      </c>
      <c r="I29" s="156">
        <f t="shared" si="5"/>
        <v>0</v>
      </c>
      <c r="J29" s="259"/>
      <c r="K29" s="259">
        <v>4</v>
      </c>
      <c r="L29" s="259"/>
      <c r="M29" s="259"/>
      <c r="N29" s="260"/>
      <c r="O29" s="261">
        <v>4</v>
      </c>
      <c r="P29" s="259"/>
      <c r="Q29" s="259">
        <v>2</v>
      </c>
      <c r="R29" s="259"/>
      <c r="S29" s="259"/>
      <c r="T29" s="260"/>
      <c r="U29" s="263">
        <v>2</v>
      </c>
      <c r="V29" s="259"/>
      <c r="W29" s="259"/>
      <c r="X29" s="259"/>
      <c r="Y29" s="259"/>
      <c r="Z29" s="260"/>
      <c r="AA29" s="261"/>
      <c r="AB29" s="259"/>
      <c r="AC29" s="259"/>
      <c r="AD29" s="259"/>
      <c r="AE29" s="259"/>
      <c r="AF29" s="260"/>
      <c r="AG29" s="263"/>
      <c r="AH29" s="158"/>
      <c r="AI29" s="158"/>
      <c r="AJ29" s="158"/>
      <c r="AK29" s="158"/>
      <c r="AL29" s="159"/>
      <c r="AM29" s="160"/>
      <c r="AN29" s="158"/>
      <c r="AO29" s="158"/>
      <c r="AP29" s="158"/>
      <c r="AQ29" s="158"/>
      <c r="AR29" s="159"/>
      <c r="AS29" s="162"/>
    </row>
    <row r="30" spans="1:45" ht="34.5" customHeight="1">
      <c r="A30" s="93">
        <v>9</v>
      </c>
      <c r="B30" s="86" t="s">
        <v>45</v>
      </c>
      <c r="C30" s="183">
        <f t="shared" si="1"/>
        <v>7</v>
      </c>
      <c r="D30" s="87">
        <v>1</v>
      </c>
      <c r="E30" s="163">
        <f t="shared" si="6"/>
        <v>90</v>
      </c>
      <c r="F30" s="154">
        <f t="shared" si="3"/>
        <v>90</v>
      </c>
      <c r="G30" s="155">
        <f t="shared" si="7"/>
        <v>0</v>
      </c>
      <c r="H30" s="155">
        <f t="shared" si="4"/>
        <v>0</v>
      </c>
      <c r="I30" s="156">
        <f t="shared" si="5"/>
        <v>0</v>
      </c>
      <c r="J30" s="259">
        <v>2</v>
      </c>
      <c r="K30" s="259"/>
      <c r="L30" s="259"/>
      <c r="M30" s="259"/>
      <c r="N30" s="260"/>
      <c r="O30" s="261">
        <v>2</v>
      </c>
      <c r="P30" s="259">
        <v>2</v>
      </c>
      <c r="Q30" s="259"/>
      <c r="R30" s="259"/>
      <c r="S30" s="259"/>
      <c r="T30" s="260"/>
      <c r="U30" s="263">
        <v>2</v>
      </c>
      <c r="V30" s="259">
        <v>2</v>
      </c>
      <c r="W30" s="259"/>
      <c r="X30" s="259"/>
      <c r="Y30" s="259"/>
      <c r="Z30" s="260" t="s">
        <v>33</v>
      </c>
      <c r="AA30" s="261">
        <v>3</v>
      </c>
      <c r="AB30" s="259"/>
      <c r="AC30" s="259"/>
      <c r="AD30" s="259"/>
      <c r="AE30" s="259"/>
      <c r="AF30" s="260"/>
      <c r="AG30" s="263"/>
      <c r="AH30" s="158"/>
      <c r="AI30" s="158"/>
      <c r="AJ30" s="158"/>
      <c r="AK30" s="158"/>
      <c r="AL30" s="159"/>
      <c r="AM30" s="160"/>
      <c r="AN30" s="158"/>
      <c r="AO30" s="158"/>
      <c r="AP30" s="158"/>
      <c r="AQ30" s="158"/>
      <c r="AR30" s="159"/>
      <c r="AS30" s="162"/>
    </row>
    <row r="31" spans="1:45" ht="34.5" customHeight="1">
      <c r="A31" s="93">
        <v>10</v>
      </c>
      <c r="B31" s="86" t="s">
        <v>46</v>
      </c>
      <c r="C31" s="183">
        <f t="shared" si="1"/>
        <v>6</v>
      </c>
      <c r="D31" s="87">
        <v>0</v>
      </c>
      <c r="E31" s="163">
        <f t="shared" si="6"/>
        <v>60</v>
      </c>
      <c r="F31" s="154">
        <f t="shared" si="3"/>
        <v>0</v>
      </c>
      <c r="G31" s="155">
        <f t="shared" si="7"/>
        <v>60</v>
      </c>
      <c r="H31" s="155">
        <f t="shared" si="4"/>
        <v>0</v>
      </c>
      <c r="I31" s="156">
        <f t="shared" si="5"/>
        <v>0</v>
      </c>
      <c r="J31" s="259"/>
      <c r="K31" s="259"/>
      <c r="L31" s="259"/>
      <c r="M31" s="259"/>
      <c r="N31" s="260"/>
      <c r="O31" s="261"/>
      <c r="P31" s="259"/>
      <c r="Q31" s="259">
        <v>2</v>
      </c>
      <c r="R31" s="259"/>
      <c r="S31" s="259"/>
      <c r="T31" s="260"/>
      <c r="U31" s="263">
        <v>3</v>
      </c>
      <c r="V31" s="259"/>
      <c r="W31" s="259">
        <v>2</v>
      </c>
      <c r="X31" s="259"/>
      <c r="Y31" s="259"/>
      <c r="Z31" s="260"/>
      <c r="AA31" s="261">
        <v>3</v>
      </c>
      <c r="AB31" s="259"/>
      <c r="AC31" s="259"/>
      <c r="AD31" s="259"/>
      <c r="AE31" s="259"/>
      <c r="AF31" s="260"/>
      <c r="AG31" s="263"/>
      <c r="AH31" s="158"/>
      <c r="AI31" s="158"/>
      <c r="AJ31" s="158"/>
      <c r="AK31" s="158"/>
      <c r="AL31" s="159"/>
      <c r="AM31" s="160"/>
      <c r="AN31" s="158"/>
      <c r="AO31" s="158"/>
      <c r="AP31" s="158"/>
      <c r="AQ31" s="158"/>
      <c r="AR31" s="159"/>
      <c r="AS31" s="162"/>
    </row>
    <row r="32" spans="1:45" ht="34.5" customHeight="1">
      <c r="A32" s="93">
        <v>11</v>
      </c>
      <c r="B32" s="86" t="s">
        <v>47</v>
      </c>
      <c r="C32" s="183">
        <f t="shared" si="1"/>
        <v>2</v>
      </c>
      <c r="D32" s="87">
        <v>1</v>
      </c>
      <c r="E32" s="163">
        <f t="shared" si="6"/>
        <v>15</v>
      </c>
      <c r="F32" s="154">
        <f t="shared" si="3"/>
        <v>15</v>
      </c>
      <c r="G32" s="155">
        <f t="shared" si="7"/>
        <v>0</v>
      </c>
      <c r="H32" s="155">
        <f t="shared" si="4"/>
        <v>0</v>
      </c>
      <c r="I32" s="156">
        <f t="shared" si="5"/>
        <v>0</v>
      </c>
      <c r="J32" s="259"/>
      <c r="K32" s="259"/>
      <c r="L32" s="259"/>
      <c r="M32" s="259"/>
      <c r="N32" s="260"/>
      <c r="O32" s="261"/>
      <c r="P32" s="259"/>
      <c r="Q32" s="259"/>
      <c r="R32" s="259"/>
      <c r="S32" s="259"/>
      <c r="T32" s="260"/>
      <c r="U32" s="263"/>
      <c r="V32" s="259"/>
      <c r="W32" s="259"/>
      <c r="X32" s="259"/>
      <c r="Y32" s="259"/>
      <c r="Z32" s="260"/>
      <c r="AA32" s="261"/>
      <c r="AB32" s="259"/>
      <c r="AC32" s="259"/>
      <c r="AD32" s="259"/>
      <c r="AE32" s="259"/>
      <c r="AF32" s="260"/>
      <c r="AG32" s="263"/>
      <c r="AH32" s="155">
        <v>1</v>
      </c>
      <c r="AI32" s="155"/>
      <c r="AJ32" s="155"/>
      <c r="AK32" s="155"/>
      <c r="AL32" s="164" t="s">
        <v>33</v>
      </c>
      <c r="AM32" s="162">
        <v>2</v>
      </c>
      <c r="AN32" s="155"/>
      <c r="AO32" s="155"/>
      <c r="AP32" s="155"/>
      <c r="AQ32" s="155"/>
      <c r="AR32" s="164"/>
      <c r="AS32" s="162"/>
    </row>
    <row r="33" spans="1:45" ht="34.5" customHeight="1">
      <c r="A33" s="93">
        <v>12</v>
      </c>
      <c r="B33" s="86" t="s">
        <v>48</v>
      </c>
      <c r="C33" s="183">
        <f t="shared" si="1"/>
        <v>4</v>
      </c>
      <c r="D33" s="87">
        <v>0</v>
      </c>
      <c r="E33" s="163">
        <f t="shared" si="6"/>
        <v>60</v>
      </c>
      <c r="F33" s="154">
        <f t="shared" si="3"/>
        <v>0</v>
      </c>
      <c r="G33" s="155">
        <f t="shared" si="7"/>
        <v>60</v>
      </c>
      <c r="H33" s="155">
        <f t="shared" si="4"/>
        <v>0</v>
      </c>
      <c r="I33" s="156">
        <f t="shared" si="5"/>
        <v>0</v>
      </c>
      <c r="J33" s="259"/>
      <c r="K33" s="259"/>
      <c r="L33" s="259"/>
      <c r="M33" s="259"/>
      <c r="N33" s="260"/>
      <c r="O33" s="261"/>
      <c r="P33" s="259"/>
      <c r="Q33" s="259"/>
      <c r="R33" s="259"/>
      <c r="S33" s="259"/>
      <c r="T33" s="260"/>
      <c r="U33" s="263"/>
      <c r="V33" s="259"/>
      <c r="W33" s="259"/>
      <c r="X33" s="259"/>
      <c r="Y33" s="259"/>
      <c r="Z33" s="260"/>
      <c r="AA33" s="261"/>
      <c r="AB33" s="259"/>
      <c r="AC33" s="259">
        <v>2</v>
      </c>
      <c r="AD33" s="259"/>
      <c r="AE33" s="259"/>
      <c r="AF33" s="260"/>
      <c r="AG33" s="263">
        <v>2</v>
      </c>
      <c r="AH33" s="155"/>
      <c r="AI33" s="155">
        <v>2</v>
      </c>
      <c r="AJ33" s="155"/>
      <c r="AK33" s="155"/>
      <c r="AL33" s="164"/>
      <c r="AM33" s="160">
        <v>2</v>
      </c>
      <c r="AN33" s="155"/>
      <c r="AO33" s="155"/>
      <c r="AP33" s="155"/>
      <c r="AQ33" s="155"/>
      <c r="AR33" s="164"/>
      <c r="AS33" s="162"/>
    </row>
    <row r="34" spans="1:45" ht="34.5" customHeight="1">
      <c r="A34" s="93">
        <v>13</v>
      </c>
      <c r="B34" s="90" t="s">
        <v>49</v>
      </c>
      <c r="C34" s="183">
        <f t="shared" si="1"/>
        <v>5</v>
      </c>
      <c r="D34" s="87">
        <v>1</v>
      </c>
      <c r="E34" s="163">
        <f t="shared" si="6"/>
        <v>60</v>
      </c>
      <c r="F34" s="154">
        <f t="shared" si="3"/>
        <v>60</v>
      </c>
      <c r="G34" s="155">
        <f t="shared" si="7"/>
        <v>0</v>
      </c>
      <c r="H34" s="155">
        <f t="shared" si="4"/>
        <v>0</v>
      </c>
      <c r="I34" s="156">
        <f t="shared" si="5"/>
        <v>0</v>
      </c>
      <c r="J34" s="259"/>
      <c r="K34" s="259"/>
      <c r="L34" s="259"/>
      <c r="M34" s="259"/>
      <c r="N34" s="260"/>
      <c r="O34" s="261"/>
      <c r="P34" s="259"/>
      <c r="Q34" s="259"/>
      <c r="R34" s="259"/>
      <c r="S34" s="259"/>
      <c r="T34" s="260"/>
      <c r="U34" s="263"/>
      <c r="V34" s="259">
        <v>2</v>
      </c>
      <c r="W34" s="259"/>
      <c r="X34" s="259"/>
      <c r="Y34" s="259"/>
      <c r="Z34" s="260"/>
      <c r="AA34" s="261">
        <v>2</v>
      </c>
      <c r="AB34" s="259">
        <v>2</v>
      </c>
      <c r="AC34" s="259"/>
      <c r="AD34" s="259"/>
      <c r="AE34" s="259"/>
      <c r="AF34" s="260" t="s">
        <v>33</v>
      </c>
      <c r="AG34" s="263">
        <v>3</v>
      </c>
      <c r="AH34" s="155"/>
      <c r="AI34" s="155"/>
      <c r="AJ34" s="155"/>
      <c r="AK34" s="155"/>
      <c r="AL34" s="164"/>
      <c r="AM34" s="160"/>
      <c r="AN34" s="155"/>
      <c r="AO34" s="155"/>
      <c r="AP34" s="155"/>
      <c r="AQ34" s="155"/>
      <c r="AR34" s="164"/>
      <c r="AS34" s="162"/>
    </row>
    <row r="35" spans="1:45" ht="34.5" customHeight="1">
      <c r="A35" s="93">
        <v>14</v>
      </c>
      <c r="B35" s="90" t="s">
        <v>50</v>
      </c>
      <c r="C35" s="183">
        <f t="shared" si="1"/>
        <v>4</v>
      </c>
      <c r="D35" s="87">
        <v>0</v>
      </c>
      <c r="E35" s="163">
        <f>SUM(J35:M35,P35:S35,V35:Y35,AB35:AE35,AH35:AK35,AN35:AQ35,AT35:AW35,AY35:BB35)*15</f>
        <v>60</v>
      </c>
      <c r="F35" s="154">
        <f t="shared" si="3"/>
        <v>0</v>
      </c>
      <c r="G35" s="155">
        <f>SUM(K35,Q35,W35,AC35,AI35,AO35,AU35,AZ35)*15</f>
        <v>0</v>
      </c>
      <c r="H35" s="155">
        <f t="shared" si="4"/>
        <v>0</v>
      </c>
      <c r="I35" s="156">
        <f t="shared" si="5"/>
        <v>60</v>
      </c>
      <c r="J35" s="259"/>
      <c r="K35" s="259"/>
      <c r="L35" s="259"/>
      <c r="M35" s="259"/>
      <c r="N35" s="260"/>
      <c r="O35" s="261"/>
      <c r="P35" s="259"/>
      <c r="Q35" s="259"/>
      <c r="R35" s="259"/>
      <c r="S35" s="259"/>
      <c r="T35" s="260"/>
      <c r="U35" s="263"/>
      <c r="V35" s="259"/>
      <c r="W35" s="259"/>
      <c r="X35" s="259"/>
      <c r="Y35" s="259"/>
      <c r="Z35" s="260"/>
      <c r="AA35" s="261"/>
      <c r="AB35" s="259"/>
      <c r="AC35" s="259"/>
      <c r="AD35" s="259"/>
      <c r="AE35" s="259"/>
      <c r="AF35" s="260"/>
      <c r="AG35" s="263"/>
      <c r="AH35" s="155"/>
      <c r="AI35" s="155"/>
      <c r="AJ35" s="155"/>
      <c r="AK35" s="155">
        <v>2</v>
      </c>
      <c r="AL35" s="164"/>
      <c r="AM35" s="160">
        <v>2</v>
      </c>
      <c r="AN35" s="155"/>
      <c r="AO35" s="155"/>
      <c r="AP35" s="155"/>
      <c r="AQ35" s="155">
        <v>2</v>
      </c>
      <c r="AR35" s="164"/>
      <c r="AS35" s="162">
        <v>2</v>
      </c>
    </row>
    <row r="36" spans="1:45" ht="34.5" customHeight="1">
      <c r="A36" s="93">
        <v>15</v>
      </c>
      <c r="B36" s="90" t="s">
        <v>51</v>
      </c>
      <c r="C36" s="183">
        <f t="shared" si="1"/>
        <v>2</v>
      </c>
      <c r="D36" s="94">
        <v>1</v>
      </c>
      <c r="E36" s="163">
        <f>SUM(J36:M36,P36:S36,V36:Y36,AB36:AE36,AH36:AK36,AN36:AQ36,AT36:AW36,AY36:BB36)*15</f>
        <v>0</v>
      </c>
      <c r="F36" s="154">
        <f t="shared" si="3"/>
        <v>0</v>
      </c>
      <c r="G36" s="155">
        <f>SUM(K36,Q36,W36,AC36,AI36,AO36,AU36,AZ36)*15</f>
        <v>0</v>
      </c>
      <c r="H36" s="155">
        <f t="shared" si="4"/>
        <v>0</v>
      </c>
      <c r="I36" s="156">
        <f t="shared" si="5"/>
        <v>0</v>
      </c>
      <c r="J36" s="265"/>
      <c r="K36" s="259"/>
      <c r="L36" s="259"/>
      <c r="M36" s="259"/>
      <c r="N36" s="260"/>
      <c r="O36" s="261"/>
      <c r="P36" s="265"/>
      <c r="Q36" s="259"/>
      <c r="R36" s="259"/>
      <c r="S36" s="259"/>
      <c r="T36" s="260"/>
      <c r="U36" s="263"/>
      <c r="V36" s="265"/>
      <c r="W36" s="259"/>
      <c r="X36" s="259"/>
      <c r="Y36" s="259"/>
      <c r="Z36" s="260"/>
      <c r="AA36" s="261"/>
      <c r="AB36" s="265"/>
      <c r="AC36" s="259"/>
      <c r="AD36" s="259"/>
      <c r="AE36" s="259"/>
      <c r="AF36" s="260"/>
      <c r="AG36" s="263"/>
      <c r="AH36" s="168"/>
      <c r="AI36" s="155"/>
      <c r="AJ36" s="155"/>
      <c r="AK36" s="155"/>
      <c r="AL36" s="164"/>
      <c r="AM36" s="160"/>
      <c r="AN36" s="168"/>
      <c r="AO36" s="155"/>
      <c r="AP36" s="155"/>
      <c r="AQ36" s="155"/>
      <c r="AR36" s="164" t="s">
        <v>33</v>
      </c>
      <c r="AS36" s="162">
        <v>2</v>
      </c>
    </row>
    <row r="37" spans="1:45" ht="34.5" customHeight="1" thickBot="1">
      <c r="A37" s="93">
        <v>16</v>
      </c>
      <c r="B37" s="90" t="s">
        <v>52</v>
      </c>
      <c r="C37" s="136">
        <f t="shared" si="1"/>
        <v>8</v>
      </c>
      <c r="D37" s="95"/>
      <c r="E37" s="163">
        <f>SUM(J37:M37,P37:S37,V37:Y37,AB37:AE37,AH37:AK37,AN37:AQ37,AT37:AW37,AY37:BB37)*15</f>
        <v>0</v>
      </c>
      <c r="F37" s="154">
        <f t="shared" si="3"/>
        <v>0</v>
      </c>
      <c r="G37" s="155">
        <f>SUM(K37,Q37,W37,AC37,AI37,AO37,AU37,AZ37)*15</f>
        <v>0</v>
      </c>
      <c r="H37" s="155">
        <f t="shared" si="4"/>
        <v>0</v>
      </c>
      <c r="I37" s="156">
        <f t="shared" si="5"/>
        <v>0</v>
      </c>
      <c r="J37" s="262"/>
      <c r="K37" s="258"/>
      <c r="L37" s="258"/>
      <c r="M37" s="259"/>
      <c r="N37" s="260"/>
      <c r="O37" s="259"/>
      <c r="P37" s="266"/>
      <c r="Q37" s="258"/>
      <c r="R37" s="258"/>
      <c r="S37" s="259"/>
      <c r="T37" s="260"/>
      <c r="U37" s="263"/>
      <c r="V37" s="262"/>
      <c r="W37" s="258"/>
      <c r="X37" s="258"/>
      <c r="Y37" s="259"/>
      <c r="Z37" s="260"/>
      <c r="AA37" s="259"/>
      <c r="AB37" s="266"/>
      <c r="AC37" s="258"/>
      <c r="AD37" s="258"/>
      <c r="AE37" s="259"/>
      <c r="AF37" s="260"/>
      <c r="AG37" s="263"/>
      <c r="AH37" s="153"/>
      <c r="AI37" s="163"/>
      <c r="AJ37" s="163"/>
      <c r="AK37" s="155"/>
      <c r="AL37" s="164"/>
      <c r="AM37" s="170"/>
      <c r="AN37" s="172"/>
      <c r="AO37" s="163"/>
      <c r="AP37" s="163"/>
      <c r="AQ37" s="155"/>
      <c r="AR37" s="164"/>
      <c r="AS37" s="162">
        <v>8</v>
      </c>
    </row>
    <row r="38" spans="1:45" ht="9.75" customHeight="1" thickBot="1" thickTop="1">
      <c r="A38" s="192"/>
      <c r="B38" s="90"/>
      <c r="C38" s="165"/>
      <c r="D38" s="193"/>
      <c r="E38" s="189"/>
      <c r="F38" s="168"/>
      <c r="G38" s="168"/>
      <c r="H38" s="168"/>
      <c r="I38" s="168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168"/>
      <c r="AI38" s="168"/>
      <c r="AJ38" s="168"/>
      <c r="AK38" s="168"/>
      <c r="AL38" s="168"/>
      <c r="AM38" s="173"/>
      <c r="AN38" s="168"/>
      <c r="AO38" s="168"/>
      <c r="AP38" s="168"/>
      <c r="AQ38" s="168"/>
      <c r="AR38" s="168"/>
      <c r="AS38" s="174"/>
    </row>
    <row r="39" spans="1:45" ht="27.75" customHeight="1" thickBot="1">
      <c r="A39" s="91" t="s">
        <v>53</v>
      </c>
      <c r="B39" s="96" t="s">
        <v>80</v>
      </c>
      <c r="C39" s="186">
        <f>SUM(C40:C44)</f>
        <v>22</v>
      </c>
      <c r="D39" s="77"/>
      <c r="E39" s="142">
        <f>SUM(E40:E44)</f>
        <v>360</v>
      </c>
      <c r="F39" s="173"/>
      <c r="G39" s="173"/>
      <c r="H39" s="173"/>
      <c r="I39" s="173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4"/>
    </row>
    <row r="40" spans="1:45" ht="34.5" customHeight="1">
      <c r="A40" s="97">
        <v>1</v>
      </c>
      <c r="B40" s="98" t="s">
        <v>54</v>
      </c>
      <c r="C40" s="182">
        <f t="shared" si="1"/>
        <v>5</v>
      </c>
      <c r="D40" s="87">
        <v>1</v>
      </c>
      <c r="E40" s="175">
        <f>SUM(J40:M40,P40:S40,V40:Y40,AB40:AE40,AH40:AK40,AN40:AQ40,AT40:AW40,AY40:BB40)*15</f>
        <v>90</v>
      </c>
      <c r="F40" s="154">
        <f aca="true" t="shared" si="8" ref="F40:I44">SUM(J40,P40,V40,AB40,AH40,AN40,AT40,AY40)*15</f>
        <v>60</v>
      </c>
      <c r="G40" s="155">
        <f t="shared" si="8"/>
        <v>30</v>
      </c>
      <c r="H40" s="155">
        <f t="shared" si="8"/>
        <v>0</v>
      </c>
      <c r="I40" s="156">
        <f t="shared" si="8"/>
        <v>0</v>
      </c>
      <c r="J40" s="259">
        <v>2</v>
      </c>
      <c r="K40" s="259">
        <v>1</v>
      </c>
      <c r="L40" s="259"/>
      <c r="M40" s="259"/>
      <c r="N40" s="260"/>
      <c r="O40" s="261">
        <v>2</v>
      </c>
      <c r="P40" s="259">
        <v>2</v>
      </c>
      <c r="Q40" s="259">
        <v>1</v>
      </c>
      <c r="R40" s="259"/>
      <c r="S40" s="259"/>
      <c r="T40" s="260" t="s">
        <v>33</v>
      </c>
      <c r="U40" s="263">
        <v>3</v>
      </c>
      <c r="V40" s="259"/>
      <c r="W40" s="259"/>
      <c r="X40" s="259"/>
      <c r="Y40" s="259"/>
      <c r="Z40" s="260"/>
      <c r="AA40" s="261"/>
      <c r="AB40" s="259"/>
      <c r="AC40" s="259"/>
      <c r="AD40" s="259"/>
      <c r="AE40" s="259"/>
      <c r="AF40" s="260"/>
      <c r="AG40" s="263"/>
      <c r="AH40" s="155"/>
      <c r="AI40" s="155"/>
      <c r="AJ40" s="155"/>
      <c r="AK40" s="155"/>
      <c r="AL40" s="164"/>
      <c r="AM40" s="160"/>
      <c r="AN40" s="155"/>
      <c r="AO40" s="155"/>
      <c r="AP40" s="155"/>
      <c r="AQ40" s="155"/>
      <c r="AR40" s="155"/>
      <c r="AS40" s="162"/>
    </row>
    <row r="41" spans="1:45" ht="34.5" customHeight="1">
      <c r="A41" s="97">
        <v>2</v>
      </c>
      <c r="B41" s="90" t="s">
        <v>55</v>
      </c>
      <c r="C41" s="183">
        <f t="shared" si="1"/>
        <v>4</v>
      </c>
      <c r="D41" s="87">
        <v>1</v>
      </c>
      <c r="E41" s="163">
        <f>SUM(J41:M41,P41:S41,V41:Y41,AB41:AE41,AH41:AK41,AN41:AQ41,AT41:AW41,AY41:BB41)*15</f>
        <v>60</v>
      </c>
      <c r="F41" s="154">
        <f t="shared" si="8"/>
        <v>30</v>
      </c>
      <c r="G41" s="155">
        <f t="shared" si="8"/>
        <v>30</v>
      </c>
      <c r="H41" s="155">
        <f t="shared" si="8"/>
        <v>0</v>
      </c>
      <c r="I41" s="156">
        <f t="shared" si="8"/>
        <v>0</v>
      </c>
      <c r="J41" s="265"/>
      <c r="K41" s="259"/>
      <c r="L41" s="259"/>
      <c r="M41" s="259"/>
      <c r="N41" s="260"/>
      <c r="O41" s="261"/>
      <c r="P41" s="259">
        <v>2</v>
      </c>
      <c r="Q41" s="259">
        <v>2</v>
      </c>
      <c r="R41" s="259"/>
      <c r="S41" s="259"/>
      <c r="T41" s="260" t="s">
        <v>33</v>
      </c>
      <c r="U41" s="263">
        <v>4</v>
      </c>
      <c r="V41" s="259"/>
      <c r="W41" s="259"/>
      <c r="X41" s="259"/>
      <c r="Y41" s="259"/>
      <c r="Z41" s="260"/>
      <c r="AA41" s="261"/>
      <c r="AB41" s="259"/>
      <c r="AC41" s="259"/>
      <c r="AD41" s="259"/>
      <c r="AE41" s="259"/>
      <c r="AF41" s="260"/>
      <c r="AG41" s="263"/>
      <c r="AH41" s="155"/>
      <c r="AI41" s="155"/>
      <c r="AJ41" s="155"/>
      <c r="AK41" s="155"/>
      <c r="AL41" s="164"/>
      <c r="AM41" s="160"/>
      <c r="AN41" s="155"/>
      <c r="AO41" s="155"/>
      <c r="AP41" s="158"/>
      <c r="AQ41" s="155"/>
      <c r="AR41" s="155"/>
      <c r="AS41" s="162"/>
    </row>
    <row r="42" spans="1:45" ht="34.5" customHeight="1">
      <c r="A42" s="97">
        <v>3</v>
      </c>
      <c r="B42" s="90" t="s">
        <v>56</v>
      </c>
      <c r="C42" s="183">
        <f t="shared" si="1"/>
        <v>11</v>
      </c>
      <c r="D42" s="87">
        <v>1</v>
      </c>
      <c r="E42" s="163">
        <f>SUM(J42:M42,P42:S42,V42:Y42,AB42:AE42,AH42:AK42,AN42:AQ42,AT42:AW42,AY42:BB42)*15</f>
        <v>150</v>
      </c>
      <c r="F42" s="154">
        <f t="shared" si="8"/>
        <v>60</v>
      </c>
      <c r="G42" s="155">
        <f t="shared" si="8"/>
        <v>90</v>
      </c>
      <c r="H42" s="155">
        <f t="shared" si="8"/>
        <v>0</v>
      </c>
      <c r="I42" s="156">
        <f t="shared" si="8"/>
        <v>0</v>
      </c>
      <c r="J42" s="259"/>
      <c r="K42" s="259"/>
      <c r="L42" s="259"/>
      <c r="M42" s="259"/>
      <c r="N42" s="260"/>
      <c r="O42" s="261"/>
      <c r="P42" s="259">
        <v>1</v>
      </c>
      <c r="Q42" s="259">
        <v>2</v>
      </c>
      <c r="R42" s="259"/>
      <c r="S42" s="259"/>
      <c r="T42" s="260"/>
      <c r="U42" s="263">
        <v>3</v>
      </c>
      <c r="V42" s="259">
        <v>1</v>
      </c>
      <c r="W42" s="259">
        <v>2</v>
      </c>
      <c r="X42" s="259"/>
      <c r="Y42" s="259"/>
      <c r="Z42" s="260"/>
      <c r="AA42" s="261">
        <v>3</v>
      </c>
      <c r="AB42" s="259">
        <v>2</v>
      </c>
      <c r="AC42" s="259">
        <v>2</v>
      </c>
      <c r="AD42" s="259"/>
      <c r="AE42" s="259"/>
      <c r="AF42" s="260" t="s">
        <v>33</v>
      </c>
      <c r="AG42" s="263">
        <v>5</v>
      </c>
      <c r="AH42" s="155"/>
      <c r="AI42" s="155"/>
      <c r="AJ42" s="155"/>
      <c r="AK42" s="155"/>
      <c r="AL42" s="164"/>
      <c r="AM42" s="160"/>
      <c r="AN42" s="168"/>
      <c r="AO42" s="155"/>
      <c r="AP42" s="158"/>
      <c r="AQ42" s="155"/>
      <c r="AR42" s="155"/>
      <c r="AS42" s="162"/>
    </row>
    <row r="43" spans="1:45" ht="34.5" customHeight="1">
      <c r="A43" s="97">
        <v>4</v>
      </c>
      <c r="B43" s="90" t="s">
        <v>57</v>
      </c>
      <c r="C43" s="183">
        <f t="shared" si="1"/>
        <v>1</v>
      </c>
      <c r="D43" s="87">
        <v>0</v>
      </c>
      <c r="E43" s="163">
        <f>SUM(J43:M43,P43:S43,V43:Y43,AB43:AE43,AH43:AK43,AN43:AQ43,AT43:AW43,AY43:BB43)*15</f>
        <v>30</v>
      </c>
      <c r="F43" s="154">
        <f t="shared" si="8"/>
        <v>30</v>
      </c>
      <c r="G43" s="155">
        <f t="shared" si="8"/>
        <v>0</v>
      </c>
      <c r="H43" s="155">
        <f t="shared" si="8"/>
        <v>0</v>
      </c>
      <c r="I43" s="156">
        <f t="shared" si="8"/>
        <v>0</v>
      </c>
      <c r="J43" s="265"/>
      <c r="K43" s="259"/>
      <c r="L43" s="259"/>
      <c r="M43" s="259"/>
      <c r="N43" s="260"/>
      <c r="O43" s="261"/>
      <c r="P43" s="265"/>
      <c r="Q43" s="259"/>
      <c r="R43" s="259"/>
      <c r="S43" s="259"/>
      <c r="T43" s="260"/>
      <c r="U43" s="263"/>
      <c r="V43" s="265"/>
      <c r="W43" s="259"/>
      <c r="X43" s="259"/>
      <c r="Y43" s="259"/>
      <c r="Z43" s="260"/>
      <c r="AA43" s="261"/>
      <c r="AB43" s="265"/>
      <c r="AC43" s="259"/>
      <c r="AD43" s="259"/>
      <c r="AE43" s="259"/>
      <c r="AF43" s="260"/>
      <c r="AG43" s="263"/>
      <c r="AH43" s="168"/>
      <c r="AI43" s="155"/>
      <c r="AJ43" s="155"/>
      <c r="AK43" s="155"/>
      <c r="AL43" s="164"/>
      <c r="AM43" s="160"/>
      <c r="AN43" s="168">
        <v>2</v>
      </c>
      <c r="AO43" s="155"/>
      <c r="AP43" s="158"/>
      <c r="AQ43" s="155"/>
      <c r="AR43" s="155"/>
      <c r="AS43" s="162">
        <v>1</v>
      </c>
    </row>
    <row r="44" spans="1:45" ht="34.5" customHeight="1">
      <c r="A44" s="93">
        <v>5</v>
      </c>
      <c r="B44" s="90" t="s">
        <v>58</v>
      </c>
      <c r="C44" s="136">
        <f t="shared" si="1"/>
        <v>1</v>
      </c>
      <c r="D44" s="87">
        <v>0</v>
      </c>
      <c r="E44" s="163">
        <f>SUM(J44:M44,P44:S44,V44:Y44,AB44:AE44,AH44:AK44,AN44:AQ44,AT44:AW44,AY44:BB44)*15</f>
        <v>30</v>
      </c>
      <c r="F44" s="154">
        <f t="shared" si="8"/>
        <v>0</v>
      </c>
      <c r="G44" s="155">
        <f t="shared" si="8"/>
        <v>30</v>
      </c>
      <c r="H44" s="155">
        <f t="shared" si="8"/>
        <v>0</v>
      </c>
      <c r="I44" s="156">
        <f t="shared" si="8"/>
        <v>0</v>
      </c>
      <c r="J44" s="262"/>
      <c r="K44" s="258">
        <v>2</v>
      </c>
      <c r="L44" s="258"/>
      <c r="M44" s="259"/>
      <c r="N44" s="260"/>
      <c r="O44" s="259">
        <v>1</v>
      </c>
      <c r="P44" s="266"/>
      <c r="Q44" s="258"/>
      <c r="R44" s="258"/>
      <c r="S44" s="259"/>
      <c r="T44" s="260"/>
      <c r="U44" s="263"/>
      <c r="V44" s="262"/>
      <c r="W44" s="258"/>
      <c r="X44" s="258"/>
      <c r="Y44" s="259"/>
      <c r="Z44" s="260"/>
      <c r="AA44" s="259"/>
      <c r="AB44" s="266"/>
      <c r="AC44" s="258"/>
      <c r="AD44" s="258"/>
      <c r="AE44" s="259"/>
      <c r="AF44" s="260"/>
      <c r="AG44" s="263"/>
      <c r="AH44" s="153"/>
      <c r="AI44" s="163"/>
      <c r="AJ44" s="163"/>
      <c r="AK44" s="155"/>
      <c r="AL44" s="164"/>
      <c r="AM44" s="170"/>
      <c r="AN44" s="172"/>
      <c r="AO44" s="163"/>
      <c r="AP44" s="163"/>
      <c r="AQ44" s="163"/>
      <c r="AR44" s="155"/>
      <c r="AS44" s="162"/>
    </row>
    <row r="45" spans="1:45" ht="9" customHeight="1" thickBot="1">
      <c r="A45" s="194"/>
      <c r="B45" s="90"/>
      <c r="C45" s="165"/>
      <c r="D45" s="195"/>
      <c r="E45" s="163"/>
      <c r="F45" s="168"/>
      <c r="G45" s="168"/>
      <c r="H45" s="168"/>
      <c r="I45" s="168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168"/>
      <c r="AI45" s="168"/>
      <c r="AJ45" s="168"/>
      <c r="AK45" s="168"/>
      <c r="AL45" s="168"/>
      <c r="AM45" s="173"/>
      <c r="AN45" s="168"/>
      <c r="AO45" s="168"/>
      <c r="AP45" s="168"/>
      <c r="AQ45" s="168"/>
      <c r="AR45" s="168"/>
      <c r="AS45" s="174"/>
    </row>
    <row r="46" spans="1:45" ht="33" customHeight="1" thickBot="1">
      <c r="A46" s="196" t="s">
        <v>33</v>
      </c>
      <c r="B46" s="96" t="s">
        <v>90</v>
      </c>
      <c r="C46" s="186">
        <f>SUM(C47:C50)</f>
        <v>22</v>
      </c>
      <c r="D46" s="77"/>
      <c r="E46" s="176">
        <f>SUM(E47:E50)</f>
        <v>435</v>
      </c>
      <c r="F46" s="170"/>
      <c r="G46" s="173"/>
      <c r="H46" s="173"/>
      <c r="I46" s="173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4"/>
    </row>
    <row r="47" spans="1:45" ht="34.5" customHeight="1">
      <c r="A47" s="235">
        <v>1</v>
      </c>
      <c r="B47" s="236" t="s">
        <v>86</v>
      </c>
      <c r="C47" s="237">
        <f>SUM(O47+U47+AA47+AG47+AM47+AS47)</f>
        <v>2</v>
      </c>
      <c r="D47" s="238">
        <v>0</v>
      </c>
      <c r="E47" s="175">
        <f>SUM(J47:M47,P47:S47,V47:Y47,AB47:AE47,AH47:AK47,AN47:AQ47,AT47:AW47,AY47:BB47)*15</f>
        <v>30</v>
      </c>
      <c r="F47" s="154">
        <f aca="true" t="shared" si="9" ref="F47:I50">SUM(J47,P47,V47,AB47,AH47,AN47,AT47,AY47)*15</f>
        <v>30</v>
      </c>
      <c r="G47" s="155">
        <f t="shared" si="9"/>
        <v>0</v>
      </c>
      <c r="H47" s="155">
        <f t="shared" si="9"/>
        <v>0</v>
      </c>
      <c r="I47" s="156">
        <f t="shared" si="9"/>
        <v>0</v>
      </c>
      <c r="J47" s="262"/>
      <c r="K47" s="258"/>
      <c r="L47" s="258"/>
      <c r="M47" s="259"/>
      <c r="N47" s="260"/>
      <c r="O47" s="259"/>
      <c r="P47" s="266"/>
      <c r="Q47" s="258"/>
      <c r="R47" s="258"/>
      <c r="S47" s="259"/>
      <c r="T47" s="260"/>
      <c r="U47" s="263"/>
      <c r="V47" s="259">
        <v>2</v>
      </c>
      <c r="W47" s="259"/>
      <c r="X47" s="259"/>
      <c r="Y47" s="259"/>
      <c r="Z47" s="260"/>
      <c r="AA47" s="261">
        <v>2</v>
      </c>
      <c r="AB47" s="267"/>
      <c r="AC47" s="259"/>
      <c r="AD47" s="259"/>
      <c r="AE47" s="259"/>
      <c r="AF47" s="260"/>
      <c r="AG47" s="263"/>
      <c r="AH47" s="239"/>
      <c r="AI47" s="155"/>
      <c r="AJ47" s="155"/>
      <c r="AK47" s="155"/>
      <c r="AL47" s="164"/>
      <c r="AM47" s="160"/>
      <c r="AN47" s="239"/>
      <c r="AO47" s="155"/>
      <c r="AP47" s="158"/>
      <c r="AQ47" s="155"/>
      <c r="AR47" s="164"/>
      <c r="AS47" s="162"/>
    </row>
    <row r="48" spans="1:45" ht="34.5" customHeight="1">
      <c r="A48" s="235">
        <v>2</v>
      </c>
      <c r="B48" s="236" t="s">
        <v>87</v>
      </c>
      <c r="C48" s="234">
        <f>SUM(O48+U48+AA48+AG48+AM48+AS48)</f>
        <v>3</v>
      </c>
      <c r="D48" s="238">
        <v>0</v>
      </c>
      <c r="E48" s="163">
        <f>SUM(J48:M48,P48:S48,V48:Y48,AB48:AE48,AH48:AK48,AN48:AQ48,AT48:AW48,AY48:BB48)*15</f>
        <v>60</v>
      </c>
      <c r="F48" s="154">
        <f t="shared" si="9"/>
        <v>30</v>
      </c>
      <c r="G48" s="155">
        <f t="shared" si="9"/>
        <v>30</v>
      </c>
      <c r="H48" s="155">
        <f t="shared" si="9"/>
        <v>0</v>
      </c>
      <c r="I48" s="156">
        <f t="shared" si="9"/>
        <v>0</v>
      </c>
      <c r="J48" s="262"/>
      <c r="K48" s="258"/>
      <c r="L48" s="258"/>
      <c r="M48" s="259"/>
      <c r="N48" s="260"/>
      <c r="O48" s="259"/>
      <c r="P48" s="266"/>
      <c r="Q48" s="258"/>
      <c r="R48" s="258"/>
      <c r="S48" s="259"/>
      <c r="T48" s="260"/>
      <c r="U48" s="263"/>
      <c r="V48" s="265">
        <v>1</v>
      </c>
      <c r="W48" s="259">
        <v>1</v>
      </c>
      <c r="X48" s="259"/>
      <c r="Y48" s="259"/>
      <c r="Z48" s="260"/>
      <c r="AA48" s="261">
        <v>1</v>
      </c>
      <c r="AB48" s="265">
        <v>1</v>
      </c>
      <c r="AC48" s="259">
        <v>1</v>
      </c>
      <c r="AD48" s="259"/>
      <c r="AE48" s="259"/>
      <c r="AF48" s="260"/>
      <c r="AG48" s="263">
        <v>2</v>
      </c>
      <c r="AH48" s="240"/>
      <c r="AI48" s="155"/>
      <c r="AJ48" s="155"/>
      <c r="AK48" s="155"/>
      <c r="AL48" s="164"/>
      <c r="AM48" s="160"/>
      <c r="AN48" s="240"/>
      <c r="AO48" s="155"/>
      <c r="AP48" s="158"/>
      <c r="AQ48" s="155"/>
      <c r="AR48" s="164"/>
      <c r="AS48" s="162"/>
    </row>
    <row r="49" spans="1:45" ht="34.5" customHeight="1">
      <c r="A49" s="235">
        <v>3</v>
      </c>
      <c r="B49" s="236" t="s">
        <v>88</v>
      </c>
      <c r="C49" s="234">
        <f>SUM(O49+U49+AA49+AG49+AM49+AS49)</f>
        <v>7</v>
      </c>
      <c r="D49" s="238">
        <v>0</v>
      </c>
      <c r="E49" s="163">
        <f>SUM(J49:M49,P49:S49,V49:Y49,AB49:AE49,AH49:AK49,AN49:AQ49,AT49:AW49,AY49:BB49)*15</f>
        <v>150</v>
      </c>
      <c r="F49" s="154">
        <f t="shared" si="9"/>
        <v>60</v>
      </c>
      <c r="G49" s="155">
        <f t="shared" si="9"/>
        <v>90</v>
      </c>
      <c r="H49" s="155">
        <f t="shared" si="9"/>
        <v>0</v>
      </c>
      <c r="I49" s="156">
        <f t="shared" si="9"/>
        <v>0</v>
      </c>
      <c r="J49" s="262"/>
      <c r="K49" s="258"/>
      <c r="L49" s="258"/>
      <c r="M49" s="259"/>
      <c r="N49" s="260"/>
      <c r="O49" s="259"/>
      <c r="P49" s="266"/>
      <c r="Q49" s="258"/>
      <c r="R49" s="258"/>
      <c r="S49" s="259"/>
      <c r="T49" s="260"/>
      <c r="U49" s="263"/>
      <c r="V49" s="262">
        <v>2</v>
      </c>
      <c r="W49" s="258">
        <v>2</v>
      </c>
      <c r="X49" s="258"/>
      <c r="Y49" s="259"/>
      <c r="Z49" s="260"/>
      <c r="AA49" s="259">
        <v>2</v>
      </c>
      <c r="AB49" s="266">
        <v>1</v>
      </c>
      <c r="AC49" s="258">
        <v>1</v>
      </c>
      <c r="AD49" s="258"/>
      <c r="AE49" s="259"/>
      <c r="AF49" s="260"/>
      <c r="AG49" s="263">
        <v>2</v>
      </c>
      <c r="AH49" s="153">
        <v>1</v>
      </c>
      <c r="AI49" s="163">
        <v>3</v>
      </c>
      <c r="AJ49" s="163"/>
      <c r="AK49" s="155"/>
      <c r="AL49" s="164"/>
      <c r="AM49" s="170">
        <v>3</v>
      </c>
      <c r="AN49" s="172"/>
      <c r="AO49" s="163"/>
      <c r="AP49" s="163"/>
      <c r="AQ49" s="155"/>
      <c r="AR49" s="164"/>
      <c r="AS49" s="162"/>
    </row>
    <row r="50" spans="1:45" ht="34.5" customHeight="1" thickBot="1">
      <c r="A50" s="241">
        <v>4</v>
      </c>
      <c r="B50" s="242" t="s">
        <v>89</v>
      </c>
      <c r="C50" s="243">
        <f>SUM(O50+U50+AA50+AG50+AM50+AS50)</f>
        <v>10</v>
      </c>
      <c r="D50" s="244">
        <v>1</v>
      </c>
      <c r="E50" s="219">
        <f>SUM(J50:M50,P50:S50,V50:Y50,AB50:AE50,AH50:AK50,AN50:AQ50,AT50:AW50,AY50:BB50)*15</f>
        <v>195</v>
      </c>
      <c r="F50" s="200">
        <f t="shared" si="9"/>
        <v>45</v>
      </c>
      <c r="G50" s="201">
        <f t="shared" si="9"/>
        <v>150</v>
      </c>
      <c r="H50" s="201">
        <f t="shared" si="9"/>
        <v>0</v>
      </c>
      <c r="I50" s="202">
        <f t="shared" si="9"/>
        <v>0</v>
      </c>
      <c r="J50" s="268"/>
      <c r="K50" s="269"/>
      <c r="L50" s="269"/>
      <c r="M50" s="270"/>
      <c r="N50" s="271"/>
      <c r="O50" s="270"/>
      <c r="P50" s="272"/>
      <c r="Q50" s="269"/>
      <c r="R50" s="269"/>
      <c r="S50" s="270"/>
      <c r="T50" s="271"/>
      <c r="U50" s="273"/>
      <c r="V50" s="268"/>
      <c r="W50" s="269"/>
      <c r="X50" s="269"/>
      <c r="Y50" s="270"/>
      <c r="Z50" s="271"/>
      <c r="AA50" s="270"/>
      <c r="AB50" s="272">
        <v>1</v>
      </c>
      <c r="AC50" s="269">
        <v>3</v>
      </c>
      <c r="AD50" s="269"/>
      <c r="AE50" s="270"/>
      <c r="AF50" s="271"/>
      <c r="AG50" s="273">
        <v>2</v>
      </c>
      <c r="AH50" s="199">
        <v>2</v>
      </c>
      <c r="AI50" s="219">
        <v>3</v>
      </c>
      <c r="AJ50" s="219"/>
      <c r="AK50" s="201"/>
      <c r="AL50" s="246"/>
      <c r="AM50" s="245">
        <v>3</v>
      </c>
      <c r="AN50" s="247"/>
      <c r="AO50" s="219">
        <v>4</v>
      </c>
      <c r="AP50" s="219"/>
      <c r="AQ50" s="201"/>
      <c r="AR50" s="246" t="s">
        <v>33</v>
      </c>
      <c r="AS50" s="198">
        <v>5</v>
      </c>
    </row>
    <row r="51" spans="1:45" ht="27.75" customHeight="1" thickBot="1">
      <c r="A51" s="223"/>
      <c r="B51" s="224" t="s">
        <v>59</v>
      </c>
      <c r="C51" s="142">
        <f>SUM(C52:C54)</f>
        <v>10</v>
      </c>
      <c r="D51" s="225"/>
      <c r="E51" s="226">
        <f>SUM(E52:E54)</f>
        <v>180</v>
      </c>
      <c r="F51" s="203"/>
      <c r="G51" s="177"/>
      <c r="H51" s="177"/>
      <c r="I51" s="177"/>
      <c r="J51" s="274"/>
      <c r="K51" s="275"/>
      <c r="L51" s="275"/>
      <c r="M51" s="275"/>
      <c r="N51" s="276"/>
      <c r="O51" s="277"/>
      <c r="P51" s="278"/>
      <c r="Q51" s="275"/>
      <c r="R51" s="275"/>
      <c r="S51" s="275"/>
      <c r="T51" s="276"/>
      <c r="U51" s="279"/>
      <c r="V51" s="280"/>
      <c r="W51" s="275"/>
      <c r="X51" s="275"/>
      <c r="Y51" s="275"/>
      <c r="Z51" s="276"/>
      <c r="AA51" s="277"/>
      <c r="AB51" s="278"/>
      <c r="AC51" s="275"/>
      <c r="AD51" s="275"/>
      <c r="AE51" s="275"/>
      <c r="AF51" s="276"/>
      <c r="AG51" s="279"/>
      <c r="AH51" s="230"/>
      <c r="AI51" s="227"/>
      <c r="AJ51" s="227"/>
      <c r="AK51" s="227"/>
      <c r="AL51" s="228"/>
      <c r="AM51" s="177"/>
      <c r="AN51" s="229"/>
      <c r="AO51" s="227"/>
      <c r="AP51" s="227"/>
      <c r="AQ51" s="227"/>
      <c r="AR51" s="228"/>
      <c r="AS51" s="178"/>
    </row>
    <row r="52" spans="1:45" ht="34.5" customHeight="1" thickBot="1">
      <c r="A52" s="222">
        <v>1</v>
      </c>
      <c r="B52" s="204" t="s">
        <v>83</v>
      </c>
      <c r="C52" s="184">
        <f t="shared" si="1"/>
        <v>4</v>
      </c>
      <c r="D52" s="207"/>
      <c r="E52" s="213">
        <f>SUM(J52:M52,P52:S52,V52:Y52,AB52:AE52,AH52:AK52,AN52:AQ52,AT52:AW52,AY52:BB52)*15</f>
        <v>75</v>
      </c>
      <c r="F52" s="231">
        <f aca="true" t="shared" si="10" ref="F52:I54">SUM(J52,P52,V52,AB52,AH52,AN52,AT52,AY52)*15</f>
        <v>0</v>
      </c>
      <c r="G52" s="232">
        <f t="shared" si="10"/>
        <v>0</v>
      </c>
      <c r="H52" s="232">
        <f t="shared" si="10"/>
        <v>0</v>
      </c>
      <c r="I52" s="212">
        <f t="shared" si="10"/>
        <v>75</v>
      </c>
      <c r="J52" s="281"/>
      <c r="K52" s="282"/>
      <c r="L52" s="282"/>
      <c r="M52" s="282"/>
      <c r="N52" s="282"/>
      <c r="O52" s="283"/>
      <c r="P52" s="284"/>
      <c r="Q52" s="282"/>
      <c r="R52" s="282"/>
      <c r="S52" s="282"/>
      <c r="T52" s="282"/>
      <c r="U52" s="285"/>
      <c r="V52" s="281"/>
      <c r="W52" s="282"/>
      <c r="X52" s="282"/>
      <c r="Y52" s="282">
        <v>2</v>
      </c>
      <c r="Z52" s="282"/>
      <c r="AA52" s="283">
        <v>2</v>
      </c>
      <c r="AB52" s="284"/>
      <c r="AC52" s="282"/>
      <c r="AD52" s="282"/>
      <c r="AE52" s="282">
        <v>3</v>
      </c>
      <c r="AF52" s="282"/>
      <c r="AG52" s="285">
        <v>2</v>
      </c>
      <c r="AH52" s="215"/>
      <c r="AI52" s="211"/>
      <c r="AJ52" s="211"/>
      <c r="AK52" s="211"/>
      <c r="AL52" s="211"/>
      <c r="AM52" s="141"/>
      <c r="AN52" s="210"/>
      <c r="AO52" s="211"/>
      <c r="AP52" s="211"/>
      <c r="AQ52" s="211"/>
      <c r="AR52" s="211"/>
      <c r="AS52" s="221"/>
    </row>
    <row r="53" spans="1:45" ht="34.5" customHeight="1" thickBot="1">
      <c r="A53" s="93">
        <v>2</v>
      </c>
      <c r="B53" s="205" t="s">
        <v>84</v>
      </c>
      <c r="C53" s="184">
        <f t="shared" si="1"/>
        <v>3</v>
      </c>
      <c r="D53" s="208"/>
      <c r="E53" s="214">
        <f>SUM(J53:M53,P53:S53,V53:Y53,AB53:AE53,AH53:AK53,AN53:AQ53,AT53:AW53,AY53:BB53)*15</f>
        <v>75</v>
      </c>
      <c r="F53" s="154">
        <f t="shared" si="10"/>
        <v>0</v>
      </c>
      <c r="G53" s="155">
        <f t="shared" si="10"/>
        <v>0</v>
      </c>
      <c r="H53" s="155">
        <f t="shared" si="10"/>
        <v>0</v>
      </c>
      <c r="I53" s="156">
        <f t="shared" si="10"/>
        <v>75</v>
      </c>
      <c r="J53" s="286"/>
      <c r="K53" s="258"/>
      <c r="L53" s="258"/>
      <c r="M53" s="258"/>
      <c r="N53" s="258"/>
      <c r="O53" s="261"/>
      <c r="P53" s="266"/>
      <c r="Q53" s="258"/>
      <c r="R53" s="258"/>
      <c r="S53" s="258"/>
      <c r="T53" s="258"/>
      <c r="U53" s="287"/>
      <c r="V53" s="286"/>
      <c r="W53" s="258"/>
      <c r="X53" s="258"/>
      <c r="Y53" s="258"/>
      <c r="Z53" s="258"/>
      <c r="AA53" s="261"/>
      <c r="AB53" s="266"/>
      <c r="AC53" s="258"/>
      <c r="AD53" s="258"/>
      <c r="AE53" s="258"/>
      <c r="AF53" s="258"/>
      <c r="AG53" s="287"/>
      <c r="AH53" s="216"/>
      <c r="AI53" s="163"/>
      <c r="AJ53" s="163"/>
      <c r="AK53" s="163">
        <v>5</v>
      </c>
      <c r="AL53" s="163"/>
      <c r="AM53" s="160">
        <v>3</v>
      </c>
      <c r="AN53" s="172"/>
      <c r="AO53" s="163"/>
      <c r="AP53" s="163"/>
      <c r="AQ53" s="163"/>
      <c r="AR53" s="163"/>
      <c r="AS53" s="162"/>
    </row>
    <row r="54" spans="1:45" ht="34.5" customHeight="1" thickBot="1">
      <c r="A54" s="93">
        <v>3</v>
      </c>
      <c r="B54" s="206" t="s">
        <v>85</v>
      </c>
      <c r="C54" s="184">
        <f t="shared" si="1"/>
        <v>3</v>
      </c>
      <c r="D54" s="209"/>
      <c r="E54" s="233">
        <f>SUM(J54:M54,P54:S54,V54:Y54,AB54:AE54,AH54:AK54,AN54:AQ54,AT54:AW54,AY54:BB54)*15</f>
        <v>30</v>
      </c>
      <c r="F54" s="200">
        <f t="shared" si="10"/>
        <v>0</v>
      </c>
      <c r="G54" s="201">
        <f t="shared" si="10"/>
        <v>0</v>
      </c>
      <c r="H54" s="201">
        <f t="shared" si="10"/>
        <v>0</v>
      </c>
      <c r="I54" s="202">
        <f t="shared" si="10"/>
        <v>30</v>
      </c>
      <c r="J54" s="288"/>
      <c r="K54" s="289"/>
      <c r="L54" s="289"/>
      <c r="M54" s="289"/>
      <c r="N54" s="269"/>
      <c r="O54" s="290"/>
      <c r="P54" s="291"/>
      <c r="Q54" s="289"/>
      <c r="R54" s="289"/>
      <c r="S54" s="289"/>
      <c r="T54" s="269"/>
      <c r="U54" s="292"/>
      <c r="V54" s="288"/>
      <c r="W54" s="289"/>
      <c r="X54" s="289"/>
      <c r="Y54" s="289"/>
      <c r="Z54" s="269"/>
      <c r="AA54" s="290"/>
      <c r="AB54" s="291"/>
      <c r="AC54" s="289"/>
      <c r="AD54" s="289"/>
      <c r="AE54" s="289"/>
      <c r="AF54" s="269"/>
      <c r="AG54" s="292"/>
      <c r="AH54" s="217"/>
      <c r="AI54" s="218"/>
      <c r="AJ54" s="218"/>
      <c r="AK54" s="218"/>
      <c r="AL54" s="219"/>
      <c r="AM54" s="197"/>
      <c r="AN54" s="220"/>
      <c r="AO54" s="218"/>
      <c r="AP54" s="218"/>
      <c r="AQ54" s="218">
        <v>2</v>
      </c>
      <c r="AR54" s="219"/>
      <c r="AS54" s="198">
        <v>3</v>
      </c>
    </row>
    <row r="55" spans="1:45" ht="36.75" customHeight="1" thickBot="1">
      <c r="A55" s="80"/>
      <c r="B55" s="81" t="s">
        <v>60</v>
      </c>
      <c r="C55" s="180"/>
      <c r="D55" s="77"/>
      <c r="E55" s="77"/>
      <c r="F55" s="77"/>
      <c r="G55" s="77"/>
      <c r="H55" s="77"/>
      <c r="I55" s="77"/>
      <c r="J55" s="293"/>
      <c r="K55" s="294"/>
      <c r="L55" s="294"/>
      <c r="M55" s="294"/>
      <c r="N55" s="295" t="s">
        <v>33</v>
      </c>
      <c r="O55" s="296" t="s">
        <v>23</v>
      </c>
      <c r="P55" s="297"/>
      <c r="Q55" s="297"/>
      <c r="R55" s="297"/>
      <c r="S55" s="297"/>
      <c r="T55" s="295" t="s">
        <v>33</v>
      </c>
      <c r="U55" s="298" t="s">
        <v>23</v>
      </c>
      <c r="V55" s="297"/>
      <c r="W55" s="297"/>
      <c r="X55" s="297"/>
      <c r="Y55" s="297"/>
      <c r="Z55" s="295" t="s">
        <v>33</v>
      </c>
      <c r="AA55" s="299" t="s">
        <v>23</v>
      </c>
      <c r="AB55" s="297"/>
      <c r="AC55" s="297"/>
      <c r="AD55" s="297"/>
      <c r="AE55" s="297"/>
      <c r="AF55" s="295" t="s">
        <v>33</v>
      </c>
      <c r="AG55" s="298" t="s">
        <v>23</v>
      </c>
      <c r="AH55" s="77"/>
      <c r="AI55" s="77"/>
      <c r="AJ55" s="77"/>
      <c r="AK55" s="77"/>
      <c r="AL55" s="82" t="s">
        <v>33</v>
      </c>
      <c r="AM55" s="133" t="s">
        <v>23</v>
      </c>
      <c r="AN55" s="77"/>
      <c r="AO55" s="77"/>
      <c r="AP55" s="77"/>
      <c r="AQ55" s="77"/>
      <c r="AR55" s="82" t="s">
        <v>33</v>
      </c>
      <c r="AS55" s="132" t="s">
        <v>23</v>
      </c>
    </row>
    <row r="56" spans="1:46" ht="27.75" customHeight="1" thickBot="1" thickTop="1">
      <c r="A56" s="134"/>
      <c r="B56" s="135"/>
      <c r="C56" s="181">
        <f>C51+C46+C39+C21+C15+C9</f>
        <v>180</v>
      </c>
      <c r="D56" s="136">
        <f>SUM(D10:D50)</f>
        <v>19</v>
      </c>
      <c r="E56" s="137">
        <f>E46+E39+E21+E15+E9</f>
        <v>2520</v>
      </c>
      <c r="F56" s="138">
        <f>+SUM(F10:F51)</f>
        <v>720</v>
      </c>
      <c r="G56" s="138">
        <f>+SUM(G10:G51)</f>
        <v>1710</v>
      </c>
      <c r="H56" s="138">
        <f>+SUM(H10:H51)</f>
        <v>30</v>
      </c>
      <c r="I56" s="139">
        <f>+SUM(I10:I51)</f>
        <v>60</v>
      </c>
      <c r="J56" s="286">
        <f>SUM(J10:J50)</f>
        <v>8</v>
      </c>
      <c r="K56" s="262">
        <f>SUM(K10:K50)</f>
        <v>23</v>
      </c>
      <c r="L56" s="262">
        <f>SUM(L10:L50)</f>
        <v>0</v>
      </c>
      <c r="M56" s="283">
        <f>SUM(M10:M44)</f>
        <v>0</v>
      </c>
      <c r="N56" s="300">
        <v>2</v>
      </c>
      <c r="O56" s="300">
        <f>SUM(O10:O51)</f>
        <v>28</v>
      </c>
      <c r="P56" s="262">
        <f>SUM(P10:P50)</f>
        <v>9</v>
      </c>
      <c r="Q56" s="262">
        <f>SUM(Q10:Q50)</f>
        <v>21</v>
      </c>
      <c r="R56" s="262">
        <f>SUM(R10:R50)</f>
        <v>2</v>
      </c>
      <c r="S56" s="262">
        <f>SUM(S10:S50)</f>
        <v>0</v>
      </c>
      <c r="T56" s="301">
        <v>4</v>
      </c>
      <c r="U56" s="302">
        <f>SUM(U10:U51)</f>
        <v>32</v>
      </c>
      <c r="V56" s="262">
        <f>SUM(V10:V50)</f>
        <v>11</v>
      </c>
      <c r="W56" s="262">
        <f>SUM(W10:W50)</f>
        <v>20</v>
      </c>
      <c r="X56" s="262">
        <f>SUM(X10:X50)</f>
        <v>0</v>
      </c>
      <c r="Y56" s="262">
        <f>SUM(Y10:Y50)</f>
        <v>0</v>
      </c>
      <c r="Z56" s="300">
        <v>1</v>
      </c>
      <c r="AA56" s="302">
        <f>SUM(AA10:AA54)</f>
        <v>30</v>
      </c>
      <c r="AB56" s="262">
        <f>SUM(AB10:AB50)</f>
        <v>8</v>
      </c>
      <c r="AC56" s="262">
        <f>SUM(AC10:AC50)</f>
        <v>20</v>
      </c>
      <c r="AD56" s="262">
        <f>SUM(AD10:AD50)</f>
        <v>0</v>
      </c>
      <c r="AE56" s="262">
        <f>SUM(AE10:AE50)</f>
        <v>0</v>
      </c>
      <c r="AF56" s="300">
        <v>4</v>
      </c>
      <c r="AG56" s="302">
        <f>SUM(AG10:AG54)</f>
        <v>30</v>
      </c>
      <c r="AH56" s="140">
        <f>SUM(AH10:AH50)</f>
        <v>7</v>
      </c>
      <c r="AI56" s="140">
        <f>SUM(AI10:AI50)</f>
        <v>20</v>
      </c>
      <c r="AJ56" s="140">
        <f>SUM(AJ10:AJ50)</f>
        <v>0</v>
      </c>
      <c r="AK56" s="140">
        <f>SUM(AK10:AK50)</f>
        <v>2</v>
      </c>
      <c r="AL56" s="142">
        <v>2</v>
      </c>
      <c r="AM56" s="143">
        <f>SUM(AM10:AM54)</f>
        <v>28</v>
      </c>
      <c r="AN56" s="140">
        <f>SUM(AN10:AN50)</f>
        <v>5</v>
      </c>
      <c r="AO56" s="140">
        <f>SUM(AO10:AO50)</f>
        <v>10</v>
      </c>
      <c r="AP56" s="140">
        <f>SUM(AP10:AP50)</f>
        <v>0</v>
      </c>
      <c r="AQ56" s="140">
        <f>SUM(AQ10:AQ50)</f>
        <v>2</v>
      </c>
      <c r="AR56" s="142">
        <v>6</v>
      </c>
      <c r="AS56" s="143">
        <f>SUM(AS10:AS54)</f>
        <v>32</v>
      </c>
      <c r="AT56" s="79"/>
    </row>
    <row r="57" spans="1:45" ht="27.75" customHeight="1" thickBot="1">
      <c r="A57" s="99"/>
      <c r="B57" s="100" t="s">
        <v>61</v>
      </c>
      <c r="C57" s="100"/>
      <c r="D57" s="101"/>
      <c r="E57" s="102"/>
      <c r="F57" s="101"/>
      <c r="G57" s="101"/>
      <c r="H57" s="101"/>
      <c r="I57" s="101"/>
      <c r="J57" s="303"/>
      <c r="K57" s="304">
        <f>SUM(J56:M56)</f>
        <v>31</v>
      </c>
      <c r="L57" s="305"/>
      <c r="M57" s="306"/>
      <c r="N57" s="305"/>
      <c r="O57" s="307"/>
      <c r="P57" s="308"/>
      <c r="Q57" s="304">
        <f>SUM(P56:S56)</f>
        <v>32</v>
      </c>
      <c r="R57" s="305"/>
      <c r="S57" s="304"/>
      <c r="T57" s="305"/>
      <c r="U57" s="309"/>
      <c r="V57" s="308"/>
      <c r="W57" s="304">
        <f>SUM(V56:Y56)</f>
        <v>31</v>
      </c>
      <c r="X57" s="305"/>
      <c r="Y57" s="304"/>
      <c r="Z57" s="305"/>
      <c r="AA57" s="310"/>
      <c r="AB57" s="311"/>
      <c r="AC57" s="304">
        <f>SUM(AB56:AE56)</f>
        <v>28</v>
      </c>
      <c r="AD57" s="305"/>
      <c r="AE57" s="304"/>
      <c r="AF57" s="305"/>
      <c r="AG57" s="312"/>
      <c r="AH57" s="149"/>
      <c r="AI57" s="144">
        <f>SUM(AH56:AK56)</f>
        <v>29</v>
      </c>
      <c r="AJ57" s="145"/>
      <c r="AK57" s="144"/>
      <c r="AL57" s="145"/>
      <c r="AM57" s="146"/>
      <c r="AN57" s="147"/>
      <c r="AO57" s="150">
        <f>SUM(AN56:AQ56)</f>
        <v>17</v>
      </c>
      <c r="AP57" s="145"/>
      <c r="AQ57" s="144"/>
      <c r="AR57" s="145"/>
      <c r="AS57" s="148"/>
    </row>
    <row r="58" spans="1:45" ht="27.75" customHeight="1" thickTop="1">
      <c r="A58" s="16"/>
      <c r="B58" s="14"/>
      <c r="C58" s="14"/>
      <c r="D58" s="16"/>
      <c r="E58" s="10"/>
      <c r="F58" s="10"/>
      <c r="G58" s="13"/>
      <c r="H58" s="13"/>
      <c r="I58" s="13"/>
      <c r="J58" s="11"/>
      <c r="K58" s="11"/>
      <c r="L58" s="11"/>
      <c r="M58" s="11"/>
      <c r="N58" s="11"/>
      <c r="O58" s="10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7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7"/>
      <c r="AN58" s="10"/>
      <c r="AO58" s="11"/>
      <c r="AP58" s="11"/>
      <c r="AQ58" s="11"/>
      <c r="AR58" s="11"/>
      <c r="AS58" s="18"/>
    </row>
    <row r="59" spans="1:46" ht="12" customHeight="1">
      <c r="A59" s="16"/>
      <c r="B59" s="14"/>
      <c r="C59" s="14"/>
      <c r="D59" s="19"/>
      <c r="E59" s="20"/>
      <c r="F59" s="21"/>
      <c r="G59" s="20"/>
      <c r="H59" s="20"/>
      <c r="I59" s="20"/>
      <c r="J59" s="22" t="s">
        <v>62</v>
      </c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3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7"/>
      <c r="AN59" s="313" t="s">
        <v>63</v>
      </c>
      <c r="AO59" s="314"/>
      <c r="AP59" s="313"/>
      <c r="AQ59" s="313"/>
      <c r="AR59" s="313"/>
      <c r="AS59" s="18"/>
      <c r="AT59" s="24"/>
    </row>
    <row r="60" spans="1:45" ht="27.75" customHeight="1" thickBot="1">
      <c r="A60" s="16"/>
      <c r="B60" s="14"/>
      <c r="C60" s="14"/>
      <c r="D60" s="25" t="s">
        <v>64</v>
      </c>
      <c r="E60" s="26"/>
      <c r="F60" s="27"/>
      <c r="G60" s="28" t="s">
        <v>65</v>
      </c>
      <c r="H60" s="26"/>
      <c r="I60" s="26"/>
      <c r="J60" s="26"/>
      <c r="K60" s="29"/>
      <c r="L60" s="30" t="s">
        <v>66</v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2"/>
      <c r="AB60" s="33" t="s">
        <v>67</v>
      </c>
      <c r="AC60" s="33"/>
      <c r="AD60" s="33"/>
      <c r="AE60" s="34"/>
      <c r="AF60" s="34"/>
      <c r="AG60" s="34"/>
      <c r="AH60" s="34"/>
      <c r="AI60" s="34"/>
      <c r="AJ60" s="34"/>
      <c r="AK60" s="34"/>
      <c r="AL60" s="34"/>
      <c r="AM60" s="35"/>
      <c r="AN60" s="313" t="s">
        <v>93</v>
      </c>
      <c r="AO60" s="313"/>
      <c r="AP60" s="313"/>
      <c r="AQ60" s="313"/>
      <c r="AR60" s="313"/>
      <c r="AS60" s="18"/>
    </row>
    <row r="61" spans="1:45" ht="27.75" customHeight="1">
      <c r="A61" s="16"/>
      <c r="B61" s="14"/>
      <c r="C61" s="14"/>
      <c r="D61" s="36" t="s">
        <v>68</v>
      </c>
      <c r="E61" s="37"/>
      <c r="F61" s="38"/>
      <c r="G61" s="329" t="s">
        <v>69</v>
      </c>
      <c r="H61" s="330"/>
      <c r="I61" s="39"/>
      <c r="J61" s="39"/>
      <c r="K61" s="40"/>
      <c r="L61" s="41" t="s">
        <v>70</v>
      </c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3"/>
      <c r="AB61" s="37"/>
      <c r="AC61" s="44" t="s">
        <v>91</v>
      </c>
      <c r="AD61" s="37"/>
      <c r="AE61" s="45"/>
      <c r="AF61" s="45"/>
      <c r="AG61" s="45"/>
      <c r="AH61" s="45"/>
      <c r="AI61" s="45"/>
      <c r="AJ61" s="45"/>
      <c r="AK61" s="45"/>
      <c r="AL61" s="45"/>
      <c r="AM61" s="17"/>
      <c r="AN61" s="313" t="s">
        <v>94</v>
      </c>
      <c r="AO61" s="313"/>
      <c r="AP61" s="313"/>
      <c r="AQ61" s="313"/>
      <c r="AR61" s="313"/>
      <c r="AS61" s="18"/>
    </row>
    <row r="62" spans="1:45" ht="27.75" customHeight="1">
      <c r="A62" s="46"/>
      <c r="B62" s="14"/>
      <c r="C62" s="14"/>
      <c r="D62" s="47" t="s">
        <v>71</v>
      </c>
      <c r="E62" s="48"/>
      <c r="F62" s="49"/>
      <c r="G62" s="331" t="s">
        <v>72</v>
      </c>
      <c r="H62" s="332"/>
      <c r="I62" s="50"/>
      <c r="J62" s="50"/>
      <c r="K62" s="51"/>
      <c r="L62" s="331" t="s">
        <v>70</v>
      </c>
      <c r="M62" s="332"/>
      <c r="N62" s="332"/>
      <c r="O62" s="332"/>
      <c r="P62" s="332"/>
      <c r="Q62" s="332"/>
      <c r="R62" s="332"/>
      <c r="S62" s="332"/>
      <c r="T62" s="332"/>
      <c r="U62" s="332"/>
      <c r="V62" s="332"/>
      <c r="W62" s="332"/>
      <c r="X62" s="332"/>
      <c r="Y62" s="332"/>
      <c r="Z62" s="332"/>
      <c r="AA62" s="333"/>
      <c r="AB62" s="52"/>
      <c r="AC62" s="52"/>
      <c r="AD62" s="52"/>
      <c r="AE62" s="53"/>
      <c r="AF62" s="53"/>
      <c r="AG62" s="53"/>
      <c r="AH62" s="53"/>
      <c r="AI62" s="53"/>
      <c r="AJ62" s="53"/>
      <c r="AK62" s="53"/>
      <c r="AL62" s="53"/>
      <c r="AM62" s="54"/>
      <c r="AN62" s="14"/>
      <c r="AO62" s="14"/>
      <c r="AP62" s="14"/>
      <c r="AQ62" s="14"/>
      <c r="AR62" s="14"/>
      <c r="AS62" s="55"/>
    </row>
    <row r="63" spans="1:45" ht="27.75" customHeight="1">
      <c r="A63" s="46"/>
      <c r="B63" s="14"/>
      <c r="C63" s="14"/>
      <c r="D63" s="56" t="s">
        <v>73</v>
      </c>
      <c r="E63" s="57"/>
      <c r="F63" s="58"/>
      <c r="G63" s="334" t="s">
        <v>74</v>
      </c>
      <c r="H63" s="335"/>
      <c r="I63" s="59"/>
      <c r="J63" s="59"/>
      <c r="K63" s="60"/>
      <c r="L63" s="334" t="s">
        <v>75</v>
      </c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5"/>
      <c r="AA63" s="336"/>
      <c r="AB63" s="48" t="s">
        <v>76</v>
      </c>
      <c r="AC63" s="48"/>
      <c r="AD63" s="48"/>
      <c r="AE63" s="14"/>
      <c r="AF63" s="14"/>
      <c r="AG63" s="14"/>
      <c r="AH63" s="14"/>
      <c r="AI63" s="14"/>
      <c r="AJ63" s="14"/>
      <c r="AK63" s="14"/>
      <c r="AL63" s="14"/>
      <c r="AM63" s="61"/>
      <c r="AN63" s="10"/>
      <c r="AO63" s="14"/>
      <c r="AP63" s="14"/>
      <c r="AQ63" s="14"/>
      <c r="AR63" s="14"/>
      <c r="AS63" s="55"/>
    </row>
    <row r="64" spans="1:45" ht="27.75" customHeight="1">
      <c r="A64" s="46"/>
      <c r="B64" s="14"/>
      <c r="C64" s="14"/>
      <c r="D64" s="47" t="s">
        <v>77</v>
      </c>
      <c r="E64" s="62"/>
      <c r="F64" s="49"/>
      <c r="G64" s="323" t="s">
        <v>74</v>
      </c>
      <c r="H64" s="324"/>
      <c r="I64" s="63"/>
      <c r="J64" s="63"/>
      <c r="K64" s="63"/>
      <c r="L64" s="323" t="s">
        <v>78</v>
      </c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5"/>
      <c r="AB64" s="48"/>
      <c r="AC64" s="48"/>
      <c r="AD64" s="48"/>
      <c r="AE64" s="14"/>
      <c r="AF64" s="14"/>
      <c r="AG64" s="14"/>
      <c r="AH64" s="14"/>
      <c r="AI64" s="14"/>
      <c r="AJ64" s="14"/>
      <c r="AK64" s="14"/>
      <c r="AL64" s="14"/>
      <c r="AM64" s="61"/>
      <c r="AN64" s="10"/>
      <c r="AO64" s="14"/>
      <c r="AP64" s="14"/>
      <c r="AQ64" s="14"/>
      <c r="AR64" s="14"/>
      <c r="AS64" s="55"/>
    </row>
    <row r="65" spans="1:45" ht="27.75" customHeight="1" thickBot="1">
      <c r="A65" s="64"/>
      <c r="B65" s="65"/>
      <c r="C65" s="65"/>
      <c r="D65" s="66"/>
      <c r="E65" s="67"/>
      <c r="F65" s="68"/>
      <c r="G65" s="326" t="s">
        <v>79</v>
      </c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8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9"/>
      <c r="AN65" s="65"/>
      <c r="AO65" s="65"/>
      <c r="AP65" s="65"/>
      <c r="AQ65" s="65"/>
      <c r="AR65" s="65"/>
      <c r="AS65" s="70"/>
    </row>
    <row r="66" spans="1:45" ht="13.5" thickTop="1">
      <c r="A66" s="71"/>
      <c r="B66" s="72"/>
      <c r="C66" s="72"/>
      <c r="D66" s="71"/>
      <c r="E66" s="73"/>
      <c r="F66" s="73"/>
      <c r="G66" s="73"/>
      <c r="H66" s="71"/>
      <c r="I66" s="71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</row>
  </sheetData>
  <mergeCells count="9">
    <mergeCell ref="C6:C8"/>
    <mergeCell ref="G64:H64"/>
    <mergeCell ref="L64:AA64"/>
    <mergeCell ref="G65:AA65"/>
    <mergeCell ref="G61:H61"/>
    <mergeCell ref="G62:H62"/>
    <mergeCell ref="L62:AA62"/>
    <mergeCell ref="G63:H63"/>
    <mergeCell ref="L63:AA63"/>
  </mergeCells>
  <printOptions/>
  <pageMargins left="0.3937007874015748" right="0.3937007874015748" top="0.5905511811023623" bottom="0.5905511811023623" header="0.11811023622047245" footer="0.31496062992125984"/>
  <pageSetup fitToHeight="1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Kacała</dc:creator>
  <cp:keywords/>
  <dc:description/>
  <cp:lastModifiedBy>sorokosz</cp:lastModifiedBy>
  <cp:lastPrinted>2010-07-12T08:55:30Z</cp:lastPrinted>
  <dcterms:created xsi:type="dcterms:W3CDTF">2007-06-22T21:27:16Z</dcterms:created>
  <dcterms:modified xsi:type="dcterms:W3CDTF">2010-07-15T10:59:14Z</dcterms:modified>
  <cp:category/>
  <cp:version/>
  <cp:contentType/>
  <cp:contentStatus/>
</cp:coreProperties>
</file>