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0" yWindow="210" windowWidth="1263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<sst xmlns="http://schemas.openxmlformats.org/spreadsheetml/2006/main" count="181" uniqueCount="111">
  <si>
    <t xml:space="preserve">PAŃSTWOWA WYŻSZA  </t>
  </si>
  <si>
    <t>PLAN STUDIÓW</t>
  </si>
  <si>
    <t>SZKOŁA ZAWODOWA w ELBLĄGU</t>
  </si>
  <si>
    <t xml:space="preserve">                   </t>
  </si>
  <si>
    <t>INSTYTUT  PEDAGOGICZNO-JĘZYKOWY</t>
  </si>
  <si>
    <t xml:space="preserve">Studia dzienne 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</si>
  <si>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</si>
  <si>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</si>
  <si>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</si>
  <si>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</si>
  <si>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</si>
  <si>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</si>
  <si>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</si>
  <si>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</si>
  <si>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</si>
  <si>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</si>
  <si>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</si>
  <si>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</si>
  <si>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</si>
  <si>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</si>
  <si>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</si>
  <si>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</si>
  <si>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Egzamin</t>
  </si>
  <si>
    <t>ECTS</t>
  </si>
  <si>
    <t>A</t>
  </si>
  <si>
    <t>PRZEDMIOTY  KSZTAŁCENIA OGÓLNEGO</t>
  </si>
  <si>
    <t>Przedmiot humanistyczny wybieralny</t>
  </si>
  <si>
    <t>Technologia informacyjna</t>
  </si>
  <si>
    <t>Język łaciński</t>
  </si>
  <si>
    <t>Wychowanie fizyczne</t>
  </si>
  <si>
    <t>B</t>
  </si>
  <si>
    <t xml:space="preserve">PRZEDMIOTY  PODSTAWOWE </t>
  </si>
  <si>
    <t>Język obcy</t>
  </si>
  <si>
    <t>E</t>
  </si>
  <si>
    <t>Gramatyka praktyczna</t>
  </si>
  <si>
    <t>Praktyczna nauka języka angielskiego</t>
  </si>
  <si>
    <t>C</t>
  </si>
  <si>
    <t>PRZEDMIOTY KIERUNKOWE</t>
  </si>
  <si>
    <t>Historia literatury brytyjskiej</t>
  </si>
  <si>
    <t>Historia literatury amerykańskiej</t>
  </si>
  <si>
    <t>Wstęp do literaturoznawstwa</t>
  </si>
  <si>
    <t>Wiedza o krajach obszaru językowego - Wielka Brytania</t>
  </si>
  <si>
    <t>Wiedza o krajach obszaru językowego - Stany Zjednoczone</t>
  </si>
  <si>
    <t>Historia Wielkiej Brytanii</t>
  </si>
  <si>
    <t>Historia USA</t>
  </si>
  <si>
    <t xml:space="preserve">Gramatyka opisowa </t>
  </si>
  <si>
    <t>Wstęp do językoznawstwa</t>
  </si>
  <si>
    <t>Gramatyka kontrastywna</t>
  </si>
  <si>
    <t>Historia języka</t>
  </si>
  <si>
    <t>Wstęp do teorii akwizycji i komunikacji językowej</t>
  </si>
  <si>
    <t>Seminarium dyplomowe</t>
  </si>
  <si>
    <t>Przygotowanie do egzaminu dyplomowego</t>
  </si>
  <si>
    <t>Praca dyplomowa</t>
  </si>
  <si>
    <t>D</t>
  </si>
  <si>
    <t>Psychologia</t>
  </si>
  <si>
    <t>Pedagogika</t>
  </si>
  <si>
    <t>Metodyka</t>
  </si>
  <si>
    <t>Etyka zawodu nauczyciela</t>
  </si>
  <si>
    <t>Emisja głosu</t>
  </si>
  <si>
    <t>Praktyki</t>
  </si>
  <si>
    <t xml:space="preserve">RAZEM    A+B+C+D+E   </t>
  </si>
  <si>
    <t>Godzin tygodniowo</t>
  </si>
  <si>
    <t>Praktyki*</t>
  </si>
  <si>
    <t xml:space="preserve">Zatwierdzony przez </t>
  </si>
  <si>
    <t xml:space="preserve">  Semestr</t>
  </si>
  <si>
    <t>Czas trwania</t>
  </si>
  <si>
    <t>Rodzaj praktyki</t>
  </si>
  <si>
    <t>Obowiązuje od:</t>
  </si>
  <si>
    <t xml:space="preserve">III </t>
  </si>
  <si>
    <t>5 tyg.</t>
  </si>
  <si>
    <t>asystencka</t>
  </si>
  <si>
    <t>IV</t>
  </si>
  <si>
    <t>6 tyg.</t>
  </si>
  <si>
    <t>V</t>
  </si>
  <si>
    <t>4 tyg.</t>
  </si>
  <si>
    <t>nauczycielska</t>
  </si>
  <si>
    <t>Zmiany:</t>
  </si>
  <si>
    <t>VI</t>
  </si>
  <si>
    <t>asystencka II przedmiotu</t>
  </si>
  <si>
    <t>*Łączna liczba godzin praktyki pedagogicznej wynosi 180h</t>
  </si>
  <si>
    <t>Wybrane zagadnienia matematyki</t>
  </si>
  <si>
    <t>Teoretyczne podstawy informatyki</t>
  </si>
  <si>
    <t>Systemy operacyjne</t>
  </si>
  <si>
    <t>Sieci komputerowe i administrowanie szkolną siecią komputerową</t>
  </si>
  <si>
    <t>Oprogramowanie użytkowe w pracy nauczyciela</t>
  </si>
  <si>
    <t>Grafika komputerowa i prezentacyjna</t>
  </si>
  <si>
    <t>Bazy danych</t>
  </si>
  <si>
    <t>Algorytmy i struktury danych</t>
  </si>
  <si>
    <t>Wstęp do programowania</t>
  </si>
  <si>
    <t xml:space="preserve">Programowanie </t>
  </si>
  <si>
    <t>Programowanie - projekt zespołowy</t>
  </si>
  <si>
    <t>Multimedia</t>
  </si>
  <si>
    <t>Internet i jego usługi</t>
  </si>
  <si>
    <t>Edycja szkolnej witryny internetowej</t>
  </si>
  <si>
    <t>Technologia informacyjna na lekcjach innych przedmiotów</t>
  </si>
  <si>
    <t>PRZEDMIOTY KSZTAŁCENIA NAUCZYCIELSKIEGO</t>
  </si>
  <si>
    <t>II SPECJALNOŚĆ NAUCZYCIELSKA OBIERALNA - TECHNOLOGIA INFORMACYJNA</t>
  </si>
  <si>
    <t>Tłumaczenie</t>
  </si>
  <si>
    <t>Fonetyka z elementami fonologii</t>
  </si>
  <si>
    <t>Asystencka</t>
  </si>
  <si>
    <t>Nauczycielska</t>
  </si>
  <si>
    <t>Asystencka II specjalności</t>
  </si>
  <si>
    <t>Metodyka nauczania technologii informacyjnej</t>
  </si>
  <si>
    <t>Technologie nauczania na odległość</t>
  </si>
  <si>
    <t>01.10.2008</t>
  </si>
  <si>
    <t>obow. od roku akadem. 2008/2009</t>
  </si>
  <si>
    <t>Kierunek:  Filologia</t>
  </si>
  <si>
    <t>Specjalność:Filologia angielska - nauczycielska</t>
  </si>
  <si>
    <t>II specjalność nauczycielska - technologia informacyjna</t>
  </si>
  <si>
    <t>Radę Instytutu</t>
  </si>
  <si>
    <t xml:space="preserve"> w dn. 18.06.2010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</si>
</sst>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28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ashDot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thick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Dot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Dot"/>
      <right style="thin"/>
      <top style="thin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uble"/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17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15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15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2" borderId="3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/>
    </xf>
    <xf numFmtId="0" fontId="7" fillId="2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/>
    </xf>
    <xf numFmtId="0" fontId="7" fillId="0" borderId="36" xfId="0" applyFont="1" applyBorder="1" applyAlignment="1">
      <alignment horizontal="left"/>
    </xf>
    <xf numFmtId="0" fontId="7" fillId="0" borderId="35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7" fillId="0" borderId="31" xfId="0" applyFont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left"/>
    </xf>
    <xf numFmtId="0" fontId="7" fillId="0" borderId="3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2" borderId="31" xfId="0" applyFont="1" applyFill="1" applyBorder="1" applyAlignment="1">
      <alignment horizontal="left" wrapText="1"/>
    </xf>
    <xf numFmtId="0" fontId="7" fillId="0" borderId="4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4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44" xfId="0" applyFont="1" applyBorder="1" applyAlignment="1">
      <alignment horizontal="centerContinuous"/>
    </xf>
    <xf numFmtId="0" fontId="7" fillId="0" borderId="43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7" fillId="0" borderId="4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center" textRotation="90"/>
    </xf>
    <xf numFmtId="0" fontId="7" fillId="0" borderId="7" xfId="0" applyFont="1" applyBorder="1" applyAlignment="1">
      <alignment horizontal="center"/>
    </xf>
    <xf numFmtId="0" fontId="7" fillId="0" borderId="49" xfId="0" applyFont="1" applyBorder="1" applyAlignment="1">
      <alignment horizontal="centerContinuous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8" xfId="0" applyFont="1" applyBorder="1" applyAlignment="1">
      <alignment horizontal="center" textRotation="90"/>
    </xf>
    <xf numFmtId="0" fontId="7" fillId="2" borderId="59" xfId="0" applyFont="1" applyFill="1" applyBorder="1" applyAlignment="1">
      <alignment horizontal="center" textRotation="90"/>
    </xf>
    <xf numFmtId="0" fontId="7" fillId="2" borderId="57" xfId="0" applyFont="1" applyFill="1" applyBorder="1" applyAlignment="1">
      <alignment horizontal="center" textRotation="90"/>
    </xf>
    <xf numFmtId="0" fontId="7" fillId="2" borderId="60" xfId="0" applyFont="1" applyFill="1" applyBorder="1" applyAlignment="1">
      <alignment horizontal="center" textRotation="90"/>
    </xf>
    <xf numFmtId="0" fontId="7" fillId="2" borderId="61" xfId="0" applyFont="1" applyFill="1" applyBorder="1" applyAlignment="1">
      <alignment horizontal="center" textRotation="90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0" fontId="4" fillId="2" borderId="65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"/>
    </xf>
    <xf numFmtId="0" fontId="4" fillId="0" borderId="67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67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Continuous" wrapText="1"/>
    </xf>
    <xf numFmtId="0" fontId="4" fillId="2" borderId="13" xfId="0" applyFont="1" applyFill="1" applyBorder="1" applyAlignment="1">
      <alignment horizontal="center"/>
    </xf>
    <xf numFmtId="0" fontId="4" fillId="2" borderId="68" xfId="0" applyFont="1" applyFill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4" fillId="2" borderId="72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2" borderId="69" xfId="0" applyFont="1" applyFill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71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74" xfId="0" applyFont="1" applyFill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2" borderId="70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/>
    </xf>
    <xf numFmtId="0" fontId="4" fillId="0" borderId="63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top"/>
    </xf>
    <xf numFmtId="0" fontId="4" fillId="0" borderId="70" xfId="0" applyFont="1" applyFill="1" applyBorder="1" applyAlignment="1">
      <alignment horizontal="center" vertical="top"/>
    </xf>
    <xf numFmtId="0" fontId="4" fillId="0" borderId="77" xfId="0" applyFont="1" applyFill="1" applyBorder="1" applyAlignment="1">
      <alignment horizontal="center" vertical="top"/>
    </xf>
    <xf numFmtId="0" fontId="4" fillId="0" borderId="63" xfId="0" applyFont="1" applyFill="1" applyBorder="1" applyAlignment="1">
      <alignment horizontal="center" vertical="top"/>
    </xf>
    <xf numFmtId="0" fontId="4" fillId="0" borderId="76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4" fillId="2" borderId="83" xfId="0" applyFont="1" applyFill="1" applyBorder="1" applyAlignment="1">
      <alignment horizontal="center"/>
    </xf>
    <xf numFmtId="0" fontId="4" fillId="2" borderId="84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4" fillId="2" borderId="85" xfId="0" applyFont="1" applyFill="1" applyBorder="1" applyAlignment="1">
      <alignment horizontal="center"/>
    </xf>
    <xf numFmtId="0" fontId="4" fillId="2" borderId="86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87" xfId="0" applyFont="1" applyFill="1" applyBorder="1" applyAlignment="1">
      <alignment horizontal="center"/>
    </xf>
    <xf numFmtId="0" fontId="7" fillId="2" borderId="74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4" fillId="2" borderId="88" xfId="0" applyFont="1" applyFill="1" applyBorder="1" applyAlignment="1">
      <alignment horizontal="center"/>
    </xf>
    <xf numFmtId="0" fontId="4" fillId="2" borderId="89" xfId="0" applyFont="1" applyFill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2" borderId="92" xfId="0" applyFont="1" applyFill="1" applyBorder="1" applyAlignment="1">
      <alignment horizontal="center"/>
    </xf>
    <xf numFmtId="0" fontId="7" fillId="0" borderId="93" xfId="0" applyFont="1" applyBorder="1" applyAlignment="1">
      <alignment horizontal="left"/>
    </xf>
    <xf numFmtId="0" fontId="7" fillId="0" borderId="94" xfId="0" applyFont="1" applyBorder="1" applyAlignment="1">
      <alignment horizontal="left"/>
    </xf>
    <xf numFmtId="0" fontId="7" fillId="0" borderId="95" xfId="0" applyFont="1" applyBorder="1" applyAlignment="1">
      <alignment horizontal="left"/>
    </xf>
    <xf numFmtId="0" fontId="7" fillId="0" borderId="96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4" fillId="0" borderId="101" xfId="0" applyFont="1" applyBorder="1" applyAlignment="1">
      <alignment horizontal="center"/>
    </xf>
    <xf numFmtId="0" fontId="4" fillId="0" borderId="10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4" fillId="2" borderId="101" xfId="0" applyFont="1" applyFill="1" applyBorder="1" applyAlignment="1">
      <alignment horizontal="center"/>
    </xf>
    <xf numFmtId="0" fontId="7" fillId="0" borderId="107" xfId="0" applyFont="1" applyBorder="1" applyAlignment="1">
      <alignment horizontal="center"/>
    </xf>
    <xf numFmtId="0" fontId="7" fillId="2" borderId="108" xfId="0" applyFont="1" applyFill="1" applyBorder="1" applyAlignment="1">
      <alignment horizontal="center"/>
    </xf>
    <xf numFmtId="0" fontId="7" fillId="2" borderId="92" xfId="0" applyFont="1" applyFill="1" applyBorder="1" applyAlignment="1">
      <alignment horizontal="left"/>
    </xf>
    <xf numFmtId="0" fontId="7" fillId="2" borderId="60" xfId="0" applyFont="1" applyFill="1" applyBorder="1" applyAlignment="1">
      <alignment horizontal="center"/>
    </xf>
    <xf numFmtId="0" fontId="4" fillId="2" borderId="109" xfId="0" applyFont="1" applyFill="1" applyBorder="1" applyAlignment="1">
      <alignment horizontal="center"/>
    </xf>
    <xf numFmtId="0" fontId="4" fillId="2" borderId="1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11" xfId="0" applyFont="1" applyFill="1" applyBorder="1" applyAlignment="1">
      <alignment horizontal="center"/>
    </xf>
    <xf numFmtId="0" fontId="4" fillId="2" borderId="112" xfId="0" applyFont="1" applyFill="1" applyBorder="1" applyAlignment="1">
      <alignment horizontal="center"/>
    </xf>
    <xf numFmtId="0" fontId="4" fillId="0" borderId="113" xfId="0" applyFont="1" applyBorder="1" applyAlignment="1">
      <alignment horizontal="center"/>
    </xf>
    <xf numFmtId="0" fontId="4" fillId="0" borderId="114" xfId="0" applyFont="1" applyBorder="1" applyAlignment="1">
      <alignment horizontal="center"/>
    </xf>
    <xf numFmtId="0" fontId="4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105" xfId="0" applyFont="1" applyFill="1" applyBorder="1" applyAlignment="1">
      <alignment horizontal="center"/>
    </xf>
    <xf numFmtId="0" fontId="10" fillId="2" borderId="117" xfId="0" applyFont="1" applyFill="1" applyBorder="1" applyAlignment="1">
      <alignment horizontal="center"/>
    </xf>
    <xf numFmtId="0" fontId="10" fillId="0" borderId="106" xfId="0" applyFont="1" applyFill="1" applyBorder="1" applyAlignment="1">
      <alignment horizontal="center"/>
    </xf>
    <xf numFmtId="0" fontId="10" fillId="2" borderId="118" xfId="0" applyFont="1" applyFill="1" applyBorder="1" applyAlignment="1">
      <alignment horizontal="center"/>
    </xf>
    <xf numFmtId="0" fontId="10" fillId="0" borderId="119" xfId="0" applyFont="1" applyBorder="1" applyAlignment="1">
      <alignment horizontal="center"/>
    </xf>
    <xf numFmtId="0" fontId="10" fillId="0" borderId="105" xfId="0" applyFont="1" applyBorder="1" applyAlignment="1">
      <alignment horizontal="center"/>
    </xf>
    <xf numFmtId="0" fontId="10" fillId="0" borderId="117" xfId="0" applyFont="1" applyBorder="1" applyAlignment="1">
      <alignment horizontal="center"/>
    </xf>
    <xf numFmtId="0" fontId="10" fillId="0" borderId="120" xfId="0" applyFont="1" applyBorder="1" applyAlignment="1">
      <alignment horizontal="center"/>
    </xf>
    <xf numFmtId="0" fontId="10" fillId="0" borderId="121" xfId="0" applyFont="1" applyFill="1" applyBorder="1" applyAlignment="1">
      <alignment horizontal="center"/>
    </xf>
    <xf numFmtId="0" fontId="10" fillId="0" borderId="122" xfId="0" applyFont="1" applyBorder="1" applyAlignment="1">
      <alignment horizontal="center"/>
    </xf>
    <xf numFmtId="0" fontId="7" fillId="3" borderId="46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58" xfId="0" applyFont="1" applyFill="1" applyBorder="1" applyAlignment="1">
      <alignment horizontal="center"/>
    </xf>
    <xf numFmtId="0" fontId="7" fillId="3" borderId="56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3" borderId="58" xfId="0" applyFont="1" applyFill="1" applyBorder="1" applyAlignment="1">
      <alignment horizontal="center" textRotation="90"/>
    </xf>
    <xf numFmtId="0" fontId="7" fillId="3" borderId="59" xfId="0" applyFont="1" applyFill="1" applyBorder="1" applyAlignment="1">
      <alignment horizontal="center" textRotation="90"/>
    </xf>
    <xf numFmtId="0" fontId="4" fillId="3" borderId="13" xfId="0" applyFont="1" applyFill="1" applyBorder="1" applyAlignment="1">
      <alignment horizontal="center"/>
    </xf>
    <xf numFmtId="0" fontId="4" fillId="3" borderId="70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71" xfId="0" applyFont="1" applyFill="1" applyBorder="1" applyAlignment="1">
      <alignment horizontal="center"/>
    </xf>
    <xf numFmtId="0" fontId="4" fillId="3" borderId="72" xfId="0" applyFont="1" applyFill="1" applyBorder="1" applyAlignment="1">
      <alignment horizontal="center"/>
    </xf>
    <xf numFmtId="0" fontId="4" fillId="3" borderId="64" xfId="0" applyFont="1" applyFill="1" applyBorder="1" applyAlignment="1">
      <alignment horizontal="center"/>
    </xf>
    <xf numFmtId="0" fontId="4" fillId="3" borderId="6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63" xfId="0" applyFont="1" applyFill="1" applyBorder="1" applyAlignment="1">
      <alignment horizontal="center"/>
    </xf>
    <xf numFmtId="0" fontId="4" fillId="3" borderId="76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/>
    </xf>
    <xf numFmtId="0" fontId="4" fillId="3" borderId="78" xfId="0" applyFont="1" applyFill="1" applyBorder="1" applyAlignment="1">
      <alignment horizontal="center"/>
    </xf>
    <xf numFmtId="0" fontId="4" fillId="3" borderId="63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top"/>
    </xf>
    <xf numFmtId="0" fontId="4" fillId="3" borderId="70" xfId="0" applyFont="1" applyFill="1" applyBorder="1" applyAlignment="1">
      <alignment horizontal="center" vertical="top"/>
    </xf>
    <xf numFmtId="0" fontId="4" fillId="3" borderId="77" xfId="0" applyFont="1" applyFill="1" applyBorder="1" applyAlignment="1">
      <alignment horizontal="center" vertical="top"/>
    </xf>
    <xf numFmtId="0" fontId="4" fillId="3" borderId="63" xfId="0" applyFont="1" applyFill="1" applyBorder="1" applyAlignment="1">
      <alignment horizontal="center" vertical="top"/>
    </xf>
    <xf numFmtId="0" fontId="4" fillId="3" borderId="76" xfId="0" applyFont="1" applyFill="1" applyBorder="1" applyAlignment="1">
      <alignment horizontal="center"/>
    </xf>
    <xf numFmtId="0" fontId="4" fillId="3" borderId="77" xfId="0" applyFont="1" applyFill="1" applyBorder="1" applyAlignment="1">
      <alignment horizontal="center"/>
    </xf>
    <xf numFmtId="0" fontId="10" fillId="3" borderId="119" xfId="0" applyFont="1" applyFill="1" applyBorder="1" applyAlignment="1">
      <alignment horizontal="center"/>
    </xf>
    <xf numFmtId="0" fontId="10" fillId="3" borderId="105" xfId="0" applyFont="1" applyFill="1" applyBorder="1" applyAlignment="1">
      <alignment horizontal="center"/>
    </xf>
    <xf numFmtId="0" fontId="10" fillId="3" borderId="117" xfId="0" applyFont="1" applyFill="1" applyBorder="1" applyAlignment="1">
      <alignment horizontal="center"/>
    </xf>
    <xf numFmtId="0" fontId="10" fillId="3" borderId="120" xfId="0" applyFont="1" applyFill="1" applyBorder="1" applyAlignment="1">
      <alignment horizontal="center"/>
    </xf>
    <xf numFmtId="0" fontId="10" fillId="3" borderId="106" xfId="0" applyFont="1" applyFill="1" applyBorder="1" applyAlignment="1">
      <alignment horizontal="center"/>
    </xf>
    <xf numFmtId="0" fontId="10" fillId="3" borderId="118" xfId="0" applyFont="1" applyFill="1" applyBorder="1" applyAlignment="1">
      <alignment horizontal="center"/>
    </xf>
    <xf numFmtId="0" fontId="4" fillId="3" borderId="79" xfId="0" applyFont="1" applyFill="1" applyBorder="1" applyAlignment="1">
      <alignment horizontal="center"/>
    </xf>
    <xf numFmtId="0" fontId="4" fillId="3" borderId="56" xfId="0" applyFont="1" applyFill="1" applyBorder="1" applyAlignment="1">
      <alignment horizontal="center"/>
    </xf>
    <xf numFmtId="0" fontId="4" fillId="3" borderId="88" xfId="0" applyFont="1" applyFill="1" applyBorder="1" applyAlignment="1">
      <alignment horizontal="center"/>
    </xf>
    <xf numFmtId="0" fontId="4" fillId="3" borderId="82" xfId="0" applyFont="1" applyFill="1" applyBorder="1" applyAlignment="1">
      <alignment horizontal="center"/>
    </xf>
    <xf numFmtId="0" fontId="4" fillId="3" borderId="91" xfId="0" applyFont="1" applyFill="1" applyBorder="1" applyAlignment="1">
      <alignment horizontal="center"/>
    </xf>
    <xf numFmtId="0" fontId="4" fillId="3" borderId="123" xfId="0" applyFont="1" applyFill="1" applyBorder="1" applyAlignment="1">
      <alignment horizontal="center"/>
    </xf>
    <xf numFmtId="0" fontId="4" fillId="3" borderId="89" xfId="0" applyFont="1" applyFill="1" applyBorder="1" applyAlignment="1">
      <alignment horizontal="center"/>
    </xf>
    <xf numFmtId="0" fontId="4" fillId="3" borderId="80" xfId="0" applyFont="1" applyFill="1" applyBorder="1" applyAlignment="1">
      <alignment horizontal="center"/>
    </xf>
    <xf numFmtId="0" fontId="4" fillId="3" borderId="81" xfId="0" applyFont="1" applyFill="1" applyBorder="1" applyAlignment="1">
      <alignment horizontal="center"/>
    </xf>
    <xf numFmtId="0" fontId="4" fillId="3" borderId="124" xfId="0" applyFont="1" applyFill="1" applyBorder="1" applyAlignment="1">
      <alignment horizontal="center"/>
    </xf>
    <xf numFmtId="0" fontId="4" fillId="3" borderId="1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83" xfId="0" applyFont="1" applyFill="1" applyBorder="1" applyAlignment="1">
      <alignment horizontal="center"/>
    </xf>
    <xf numFmtId="0" fontId="4" fillId="3" borderId="111" xfId="0" applyFont="1" applyFill="1" applyBorder="1" applyAlignment="1">
      <alignment horizontal="center"/>
    </xf>
    <xf numFmtId="0" fontId="4" fillId="3" borderId="84" xfId="0" applyFont="1" applyFill="1" applyBorder="1" applyAlignment="1">
      <alignment horizontal="center"/>
    </xf>
    <xf numFmtId="0" fontId="4" fillId="3" borderId="112" xfId="0" applyFont="1" applyFill="1" applyBorder="1" applyAlignment="1">
      <alignment horizontal="center"/>
    </xf>
    <xf numFmtId="0" fontId="4" fillId="3" borderId="103" xfId="0" applyFont="1" applyFill="1" applyBorder="1" applyAlignment="1">
      <alignment horizontal="center"/>
    </xf>
    <xf numFmtId="0" fontId="4" fillId="3" borderId="100" xfId="0" applyFont="1" applyFill="1" applyBorder="1" applyAlignment="1">
      <alignment horizontal="center"/>
    </xf>
    <xf numFmtId="0" fontId="4" fillId="3" borderId="65" xfId="0" applyFont="1" applyFill="1" applyBorder="1" applyAlignment="1">
      <alignment horizontal="center"/>
    </xf>
    <xf numFmtId="0" fontId="4" fillId="3" borderId="99" xfId="0" applyFont="1" applyFill="1" applyBorder="1" applyAlignment="1">
      <alignment horizontal="center"/>
    </xf>
    <xf numFmtId="0" fontId="4" fillId="3" borderId="125" xfId="0" applyFont="1" applyFill="1" applyBorder="1" applyAlignment="1">
      <alignment horizontal="center"/>
    </xf>
    <xf numFmtId="0" fontId="4" fillId="3" borderId="74" xfId="0" applyFont="1" applyFill="1" applyBorder="1" applyAlignment="1">
      <alignment horizontal="center"/>
    </xf>
    <xf numFmtId="0" fontId="4" fillId="3" borderId="104" xfId="0" applyFont="1" applyFill="1" applyBorder="1" applyAlignment="1">
      <alignment horizontal="center"/>
    </xf>
    <xf numFmtId="0" fontId="4" fillId="3" borderId="105" xfId="0" applyFont="1" applyFill="1" applyBorder="1" applyAlignment="1">
      <alignment horizontal="center"/>
    </xf>
    <xf numFmtId="0" fontId="4" fillId="3" borderId="106" xfId="0" applyFont="1" applyFill="1" applyBorder="1" applyAlignment="1">
      <alignment horizontal="center"/>
    </xf>
    <xf numFmtId="0" fontId="4" fillId="3" borderId="57" xfId="0" applyFont="1" applyFill="1" applyBorder="1" applyAlignment="1">
      <alignment horizontal="center"/>
    </xf>
    <xf numFmtId="0" fontId="7" fillId="3" borderId="98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 textRotation="90"/>
    </xf>
    <xf numFmtId="0" fontId="7" fillId="3" borderId="31" xfId="0" applyFont="1" applyFill="1" applyBorder="1" applyAlignment="1">
      <alignment horizontal="center"/>
    </xf>
    <xf numFmtId="0" fontId="7" fillId="3" borderId="60" xfId="0" applyFont="1" applyFill="1" applyBorder="1" applyAlignment="1">
      <alignment horizontal="center" textRotation="90"/>
    </xf>
    <xf numFmtId="0" fontId="7" fillId="3" borderId="61" xfId="0" applyFont="1" applyFill="1" applyBorder="1" applyAlignment="1">
      <alignment horizontal="center" textRotation="90"/>
    </xf>
    <xf numFmtId="0" fontId="4" fillId="3" borderId="33" xfId="0" applyFont="1" applyFill="1" applyBorder="1" applyAlignment="1">
      <alignment horizontal="center"/>
    </xf>
    <xf numFmtId="0" fontId="4" fillId="3" borderId="126" xfId="0" applyFont="1" applyFill="1" applyBorder="1" applyAlignment="1">
      <alignment horizontal="center"/>
    </xf>
    <xf numFmtId="0" fontId="4" fillId="3" borderId="66" xfId="0" applyFont="1" applyFill="1" applyBorder="1" applyAlignment="1">
      <alignment horizontal="center"/>
    </xf>
    <xf numFmtId="0" fontId="4" fillId="3" borderId="127" xfId="0" applyFont="1" applyFill="1" applyBorder="1" applyAlignment="1">
      <alignment horizontal="center"/>
    </xf>
    <xf numFmtId="0" fontId="4" fillId="3" borderId="67" xfId="0" applyFont="1" applyFill="1" applyBorder="1" applyAlignment="1">
      <alignment horizontal="centerContinuous"/>
    </xf>
    <xf numFmtId="0" fontId="4" fillId="3" borderId="27" xfId="0" applyFont="1" applyFill="1" applyBorder="1" applyAlignment="1">
      <alignment horizontal="centerContinuous"/>
    </xf>
    <xf numFmtId="0" fontId="4" fillId="3" borderId="128" xfId="0" applyFont="1" applyFill="1" applyBorder="1" applyAlignment="1">
      <alignment horizontal="centerContinuous"/>
    </xf>
    <xf numFmtId="0" fontId="4" fillId="3" borderId="29" xfId="0" applyFont="1" applyFill="1" applyBorder="1" applyAlignment="1">
      <alignment horizontal="center"/>
    </xf>
    <xf numFmtId="0" fontId="4" fillId="3" borderId="67" xfId="0" applyFont="1" applyFill="1" applyBorder="1" applyAlignment="1">
      <alignment/>
    </xf>
    <xf numFmtId="0" fontId="4" fillId="3" borderId="30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4" fillId="3" borderId="67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7" fillId="2" borderId="13" xfId="0" applyFont="1" applyFill="1" applyBorder="1" applyAlignment="1">
      <alignment horizontal="left" wrapText="1"/>
    </xf>
    <xf numFmtId="0" fontId="7" fillId="0" borderId="129" xfId="0" applyFont="1" applyFill="1" applyBorder="1" applyAlignment="1">
      <alignment horizontal="left" vertical="center"/>
    </xf>
    <xf numFmtId="0" fontId="7" fillId="0" borderId="129" xfId="0" applyFont="1" applyFill="1" applyBorder="1" applyAlignment="1">
      <alignment horizontal="left"/>
    </xf>
    <xf numFmtId="0" fontId="7" fillId="0" borderId="129" xfId="0" applyFont="1" applyFill="1" applyBorder="1" applyAlignment="1">
      <alignment horizontal="left" wrapText="1"/>
    </xf>
    <xf numFmtId="0" fontId="9" fillId="0" borderId="129" xfId="0" applyFont="1" applyFill="1" applyBorder="1" applyAlignment="1">
      <alignment horizontal="left"/>
    </xf>
    <xf numFmtId="0" fontId="7" fillId="0" borderId="130" xfId="0" applyFont="1" applyFill="1" applyBorder="1" applyAlignment="1">
      <alignment horizontal="left"/>
    </xf>
    <xf numFmtId="0" fontId="4" fillId="2" borderId="131" xfId="0" applyFont="1" applyFill="1" applyBorder="1" applyAlignment="1">
      <alignment horizontal="center" textRotation="90"/>
    </xf>
    <xf numFmtId="0" fontId="4" fillId="2" borderId="86" xfId="0" applyFont="1" applyFill="1" applyBorder="1" applyAlignment="1">
      <alignment horizontal="center" textRotation="90"/>
    </xf>
    <xf numFmtId="0" fontId="4" fillId="2" borderId="132" xfId="0" applyFont="1" applyFill="1" applyBorder="1" applyAlignment="1">
      <alignment horizontal="center" textRotation="90"/>
    </xf>
    <xf numFmtId="0" fontId="1" fillId="0" borderId="1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134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9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6" xfId="0" applyFont="1" applyBorder="1" applyAlignment="1">
      <alignment horizontal="center"/>
    </xf>
    <xf numFmtId="0" fontId="1" fillId="0" borderId="13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3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9"/>
  <sheetViews>
    <sheetView tabSelected="1" view="pageBreakPreview" zoomScale="75" zoomScaleNormal="75" zoomScaleSheetLayoutView="75" workbookViewId="0" topLeftCell="A43">
      <selection activeCell="B55" sqref="B55"/>
    </sheetView>
  </sheetViews>
  <sheetFormatPr defaultColWidth="9.140625" defaultRowHeight="12.75"/>
  <cols>
    <col min="1" max="1" width="4.8515625" style="0" customWidth="1"/>
    <col min="2" max="2" width="64.421875" style="0" customWidth="1"/>
    <col min="3" max="3" width="6.00390625" style="0" customWidth="1"/>
    <col min="4" max="4" width="4.8515625" style="0" customWidth="1"/>
    <col min="6" max="6" width="5.8515625" style="0" customWidth="1"/>
    <col min="7" max="7" width="7.140625" style="0" customWidth="1"/>
    <col min="8" max="8" width="6.00390625" style="0" customWidth="1"/>
    <col min="9" max="9" width="4.421875" style="0" customWidth="1"/>
    <col min="10" max="10" width="4.8515625" style="0" customWidth="1"/>
    <col min="11" max="11" width="4.421875" style="0" customWidth="1"/>
    <col min="12" max="14" width="2.7109375" style="0" customWidth="1"/>
    <col min="15" max="15" width="4.421875" style="0" customWidth="1"/>
    <col min="16" max="16" width="5.00390625" style="0" customWidth="1"/>
    <col min="17" max="17" width="5.140625" style="0" customWidth="1"/>
    <col min="18" max="20" width="2.7109375" style="0" customWidth="1"/>
    <col min="21" max="21" width="4.8515625" style="0" customWidth="1"/>
    <col min="22" max="22" width="4.00390625" style="0" customWidth="1"/>
    <col min="23" max="23" width="4.421875" style="0" customWidth="1"/>
    <col min="24" max="26" width="2.7109375" style="0" customWidth="1"/>
    <col min="27" max="27" width="6.28125" style="0" customWidth="1"/>
    <col min="28" max="28" width="4.00390625" style="0" customWidth="1"/>
    <col min="29" max="29" width="4.7109375" style="0" customWidth="1"/>
    <col min="30" max="32" width="2.7109375" style="0" customWidth="1"/>
    <col min="33" max="33" width="4.57421875" style="0" customWidth="1"/>
    <col min="34" max="34" width="3.421875" style="0" customWidth="1"/>
    <col min="35" max="35" width="5.57421875" style="0" customWidth="1"/>
    <col min="36" max="36" width="2.7109375" style="0" customWidth="1"/>
    <col min="37" max="38" width="3.8515625" style="0" customWidth="1"/>
    <col min="39" max="39" width="4.28125" style="0" customWidth="1"/>
    <col min="40" max="40" width="3.140625" style="0" customWidth="1"/>
    <col min="41" max="41" width="5.140625" style="0" customWidth="1"/>
    <col min="42" max="42" width="2.7109375" style="0" customWidth="1"/>
    <col min="43" max="44" width="3.421875" style="0" customWidth="1"/>
    <col min="45" max="45" width="7.00390625" style="0" customWidth="1"/>
  </cols>
  <sheetData>
    <row r="1" spans="1:45" ht="35.2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5" t="s">
        <v>1</v>
      </c>
      <c r="P1" s="4"/>
      <c r="Q1" s="4"/>
      <c r="R1" s="4"/>
      <c r="S1" s="4"/>
      <c r="T1" s="4"/>
      <c r="U1" s="4"/>
      <c r="V1" s="4"/>
      <c r="W1" s="4"/>
      <c r="X1" s="75"/>
      <c r="Y1" s="4"/>
      <c r="Z1" s="4"/>
      <c r="AB1" s="4"/>
      <c r="AC1" s="352" t="s">
        <v>106</v>
      </c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</row>
    <row r="2" spans="1:45" ht="16.5" customHeight="1">
      <c r="A2" s="1" t="s">
        <v>2</v>
      </c>
      <c r="D2" s="6"/>
      <c r="E2" s="6"/>
      <c r="F2" s="6"/>
      <c r="G2" s="6"/>
      <c r="H2" s="3"/>
      <c r="I2" s="3" t="s">
        <v>3</v>
      </c>
      <c r="K2" s="7" t="s">
        <v>105</v>
      </c>
      <c r="M2" s="4"/>
      <c r="N2" s="4"/>
      <c r="O2" s="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352" t="s">
        <v>107</v>
      </c>
      <c r="AD2" s="353"/>
      <c r="AE2" s="353"/>
      <c r="AF2" s="353"/>
      <c r="AG2" s="354"/>
      <c r="AH2" s="354"/>
      <c r="AI2" s="353"/>
      <c r="AJ2" s="354"/>
      <c r="AK2" s="354"/>
      <c r="AL2" s="354"/>
      <c r="AM2" s="353"/>
      <c r="AN2" s="353"/>
      <c r="AO2" s="353"/>
      <c r="AP2" s="353"/>
      <c r="AQ2" s="353"/>
      <c r="AR2" s="353"/>
      <c r="AS2" s="353"/>
    </row>
    <row r="3" spans="2:45" ht="16.5" customHeight="1">
      <c r="B3" s="9"/>
      <c r="C3" s="9"/>
      <c r="D3" s="4"/>
      <c r="E3" s="4"/>
      <c r="F3" s="6"/>
      <c r="G3" s="6"/>
      <c r="H3" s="3"/>
      <c r="I3" s="3"/>
      <c r="J3" s="4"/>
      <c r="K3" s="4"/>
      <c r="M3" s="4"/>
      <c r="N3" s="4"/>
      <c r="O3" s="8"/>
      <c r="P3" s="4"/>
      <c r="Q3" s="4"/>
      <c r="R3" s="4"/>
      <c r="S3" s="4"/>
      <c r="T3" s="4"/>
      <c r="U3" s="4"/>
      <c r="W3" s="4"/>
      <c r="AC3" s="355" t="s">
        <v>108</v>
      </c>
      <c r="AD3" s="356"/>
      <c r="AE3" s="356"/>
      <c r="AF3" s="356"/>
      <c r="AG3" s="354"/>
      <c r="AH3" s="356"/>
      <c r="AI3" s="354"/>
      <c r="AJ3" s="354"/>
      <c r="AK3" s="354"/>
      <c r="AL3" s="354"/>
      <c r="AM3" s="354"/>
      <c r="AN3" s="356"/>
      <c r="AO3" s="356"/>
      <c r="AP3" s="356"/>
      <c r="AQ3" s="356"/>
      <c r="AR3" s="356"/>
      <c r="AS3" s="356"/>
    </row>
    <row r="4" spans="1:45" ht="16.5" customHeight="1">
      <c r="A4" s="1" t="s">
        <v>4</v>
      </c>
      <c r="B4" s="10"/>
      <c r="C4" s="10"/>
      <c r="D4" s="11"/>
      <c r="E4" s="11"/>
      <c r="F4" s="12"/>
      <c r="G4" s="12"/>
      <c r="H4" s="13"/>
      <c r="I4" s="13"/>
      <c r="J4" s="11"/>
      <c r="K4" s="11"/>
      <c r="L4" s="11"/>
      <c r="M4" s="1" t="s">
        <v>5</v>
      </c>
      <c r="N4" s="1"/>
      <c r="O4" s="10"/>
      <c r="P4" s="11"/>
      <c r="Q4" s="11"/>
      <c r="R4" s="11"/>
      <c r="S4" s="11"/>
      <c r="T4" s="11"/>
      <c r="U4" s="11"/>
      <c r="V4" s="11"/>
      <c r="W4" s="11"/>
      <c r="X4" s="10"/>
      <c r="Y4" s="10"/>
      <c r="Z4" s="10"/>
      <c r="AA4" s="10"/>
      <c r="AB4" s="10"/>
      <c r="AC4" s="11"/>
      <c r="AD4" s="11"/>
      <c r="AE4" s="11"/>
      <c r="AF4" s="11"/>
      <c r="AG4" s="10"/>
      <c r="AH4" s="11"/>
      <c r="AI4" s="10"/>
      <c r="AK4" s="10"/>
      <c r="AL4" s="10"/>
      <c r="AM4" s="10"/>
      <c r="AN4" s="11"/>
      <c r="AO4" s="11"/>
      <c r="AP4" s="11"/>
      <c r="AQ4" s="11"/>
      <c r="AR4" s="11"/>
      <c r="AS4" s="11"/>
    </row>
    <row r="5" spans="1:45" ht="8.25" customHeight="1" thickBot="1">
      <c r="A5" s="13"/>
      <c r="B5" s="14"/>
      <c r="C5" s="14"/>
      <c r="D5" s="13"/>
      <c r="E5" s="13"/>
      <c r="F5" s="13"/>
      <c r="G5" s="13"/>
      <c r="H5" s="13"/>
      <c r="I5" s="13"/>
      <c r="J5" s="11"/>
      <c r="K5" s="11"/>
      <c r="L5" s="11"/>
      <c r="M5" s="11"/>
      <c r="N5" s="11"/>
      <c r="O5" s="10"/>
      <c r="P5" s="11"/>
      <c r="Q5" s="11"/>
      <c r="R5" s="11"/>
      <c r="S5" s="11"/>
      <c r="T5" s="11"/>
      <c r="U5" s="11"/>
      <c r="V5" s="11"/>
      <c r="W5" s="11"/>
      <c r="X5" s="10"/>
      <c r="Y5" s="10"/>
      <c r="Z5" s="10"/>
      <c r="AA5" s="10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27.75" customHeight="1" thickBot="1" thickTop="1">
      <c r="A6" s="104"/>
      <c r="B6" s="105"/>
      <c r="C6" s="365" t="s">
        <v>23</v>
      </c>
      <c r="D6" s="106"/>
      <c r="E6" s="107" t="s">
        <v>6</v>
      </c>
      <c r="F6" s="108"/>
      <c r="G6" s="108"/>
      <c r="H6" s="108"/>
      <c r="I6" s="109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 t="s">
        <v>7</v>
      </c>
      <c r="AB6" s="270"/>
      <c r="AC6" s="270"/>
      <c r="AD6" s="270"/>
      <c r="AE6" s="270"/>
      <c r="AF6" s="270"/>
      <c r="AG6" s="27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1"/>
    </row>
    <row r="7" spans="1:45" ht="34.5" customHeight="1">
      <c r="A7" s="112" t="s">
        <v>8</v>
      </c>
      <c r="B7" s="113" t="s">
        <v>9</v>
      </c>
      <c r="C7" s="366"/>
      <c r="D7" s="114" t="s">
        <v>10</v>
      </c>
      <c r="E7" s="115"/>
      <c r="F7" s="116"/>
      <c r="G7" s="117" t="s">
        <v>11</v>
      </c>
      <c r="H7" s="117"/>
      <c r="I7" s="118"/>
      <c r="J7" s="271"/>
      <c r="K7" s="271"/>
      <c r="L7" s="271" t="s">
        <v>12</v>
      </c>
      <c r="M7" s="271"/>
      <c r="N7" s="271"/>
      <c r="O7" s="272"/>
      <c r="P7" s="271"/>
      <c r="Q7" s="271"/>
      <c r="R7" s="271" t="s">
        <v>13</v>
      </c>
      <c r="S7" s="271"/>
      <c r="T7" s="271"/>
      <c r="U7" s="273"/>
      <c r="V7" s="271"/>
      <c r="W7" s="271"/>
      <c r="X7" s="271" t="s">
        <v>14</v>
      </c>
      <c r="Y7" s="271"/>
      <c r="Z7" s="271"/>
      <c r="AA7" s="272"/>
      <c r="AB7" s="271"/>
      <c r="AC7" s="271"/>
      <c r="AD7" s="271" t="s">
        <v>15</v>
      </c>
      <c r="AE7" s="271"/>
      <c r="AF7" s="271"/>
      <c r="AG7" s="273"/>
      <c r="AH7" s="120"/>
      <c r="AI7" s="120"/>
      <c r="AJ7" s="120" t="s">
        <v>16</v>
      </c>
      <c r="AK7" s="120"/>
      <c r="AL7" s="120"/>
      <c r="AM7" s="121"/>
      <c r="AN7" s="120"/>
      <c r="AO7" s="120"/>
      <c r="AP7" s="120" t="s">
        <v>17</v>
      </c>
      <c r="AQ7" s="120"/>
      <c r="AR7" s="120"/>
      <c r="AS7" s="122"/>
    </row>
    <row r="8" spans="1:46" ht="53.25" customHeight="1" thickBot="1">
      <c r="A8" s="123"/>
      <c r="B8" s="197"/>
      <c r="C8" s="367"/>
      <c r="D8" s="124"/>
      <c r="E8" s="125"/>
      <c r="F8" s="126" t="s">
        <v>18</v>
      </c>
      <c r="G8" s="127" t="s">
        <v>19</v>
      </c>
      <c r="H8" s="127" t="s">
        <v>20</v>
      </c>
      <c r="I8" s="128" t="s">
        <v>21</v>
      </c>
      <c r="J8" s="274" t="s">
        <v>18</v>
      </c>
      <c r="K8" s="275" t="s">
        <v>19</v>
      </c>
      <c r="L8" s="275" t="s">
        <v>20</v>
      </c>
      <c r="M8" s="276" t="s">
        <v>21</v>
      </c>
      <c r="N8" s="277" t="s">
        <v>22</v>
      </c>
      <c r="O8" s="278" t="s">
        <v>23</v>
      </c>
      <c r="P8" s="274" t="s">
        <v>18</v>
      </c>
      <c r="Q8" s="275" t="s">
        <v>19</v>
      </c>
      <c r="R8" s="275" t="s">
        <v>20</v>
      </c>
      <c r="S8" s="276" t="s">
        <v>21</v>
      </c>
      <c r="T8" s="277" t="s">
        <v>22</v>
      </c>
      <c r="U8" s="278" t="s">
        <v>23</v>
      </c>
      <c r="V8" s="274" t="s">
        <v>18</v>
      </c>
      <c r="W8" s="275" t="s">
        <v>19</v>
      </c>
      <c r="X8" s="275" t="s">
        <v>20</v>
      </c>
      <c r="Y8" s="276" t="s">
        <v>21</v>
      </c>
      <c r="Z8" s="277" t="s">
        <v>22</v>
      </c>
      <c r="AA8" s="278" t="s">
        <v>23</v>
      </c>
      <c r="AB8" s="274" t="s">
        <v>18</v>
      </c>
      <c r="AC8" s="275" t="s">
        <v>19</v>
      </c>
      <c r="AD8" s="275" t="s">
        <v>20</v>
      </c>
      <c r="AE8" s="276" t="s">
        <v>21</v>
      </c>
      <c r="AF8" s="277" t="s">
        <v>22</v>
      </c>
      <c r="AG8" s="278" t="s">
        <v>23</v>
      </c>
      <c r="AH8" s="129" t="s">
        <v>18</v>
      </c>
      <c r="AI8" s="127" t="s">
        <v>19</v>
      </c>
      <c r="AJ8" s="127" t="s">
        <v>20</v>
      </c>
      <c r="AK8" s="128" t="s">
        <v>21</v>
      </c>
      <c r="AL8" s="130" t="s">
        <v>22</v>
      </c>
      <c r="AM8" s="131" t="s">
        <v>23</v>
      </c>
      <c r="AN8" s="129" t="s">
        <v>18</v>
      </c>
      <c r="AO8" s="127" t="s">
        <v>19</v>
      </c>
      <c r="AP8" s="127" t="s">
        <v>20</v>
      </c>
      <c r="AQ8" s="128" t="s">
        <v>21</v>
      </c>
      <c r="AR8" s="130" t="s">
        <v>22</v>
      </c>
      <c r="AS8" s="132" t="s">
        <v>23</v>
      </c>
      <c r="AT8" s="15"/>
    </row>
    <row r="9" spans="1:45" ht="27.75" customHeight="1" thickBot="1">
      <c r="A9" s="80" t="s">
        <v>24</v>
      </c>
      <c r="B9" s="81" t="s">
        <v>25</v>
      </c>
      <c r="C9" s="143">
        <f>SUM(C10:C13)</f>
        <v>8</v>
      </c>
      <c r="D9" s="78"/>
      <c r="E9" s="143">
        <f>SUM(E10:E13)</f>
        <v>150</v>
      </c>
      <c r="F9" s="152"/>
      <c r="G9" s="152"/>
      <c r="H9" s="152"/>
      <c r="I9" s="152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3"/>
    </row>
    <row r="10" spans="1:45" ht="27.75" customHeight="1">
      <c r="A10" s="83">
        <v>1</v>
      </c>
      <c r="B10" s="84" t="s">
        <v>26</v>
      </c>
      <c r="C10" s="200">
        <f>SUM(O10+U10+AA10+AG10+AM10+AS10)</f>
        <v>2</v>
      </c>
      <c r="D10" s="85">
        <v>0</v>
      </c>
      <c r="E10" s="154">
        <f>SUM(J10:M10,P10:S10,V10:Y10,AB10:AE10,AH10:AK10,AN10:AQ10,AT10:AW10,AY10:BB10)*15</f>
        <v>30</v>
      </c>
      <c r="F10" s="155">
        <f aca="true" t="shared" si="0" ref="F10:I13">SUM(J10,P10,V10,AB10,AH10,AN10,AT10,AY10)*15</f>
        <v>30</v>
      </c>
      <c r="G10" s="156">
        <f t="shared" si="0"/>
        <v>0</v>
      </c>
      <c r="H10" s="156">
        <f t="shared" si="0"/>
        <v>0</v>
      </c>
      <c r="I10" s="157">
        <f t="shared" si="0"/>
        <v>0</v>
      </c>
      <c r="J10" s="280">
        <v>2</v>
      </c>
      <c r="K10" s="280"/>
      <c r="L10" s="280"/>
      <c r="M10" s="281"/>
      <c r="N10" s="282"/>
      <c r="O10" s="283">
        <v>2</v>
      </c>
      <c r="P10" s="284"/>
      <c r="Q10" s="280"/>
      <c r="R10" s="280"/>
      <c r="S10" s="281"/>
      <c r="T10" s="282"/>
      <c r="U10" s="285"/>
      <c r="V10" s="284"/>
      <c r="W10" s="280"/>
      <c r="X10" s="280"/>
      <c r="Y10" s="281"/>
      <c r="Z10" s="282"/>
      <c r="AA10" s="283"/>
      <c r="AB10" s="284"/>
      <c r="AC10" s="280"/>
      <c r="AD10" s="280"/>
      <c r="AE10" s="281"/>
      <c r="AF10" s="282"/>
      <c r="AG10" s="285"/>
      <c r="AH10" s="162"/>
      <c r="AI10" s="158"/>
      <c r="AJ10" s="158"/>
      <c r="AK10" s="159"/>
      <c r="AL10" s="160"/>
      <c r="AM10" s="161"/>
      <c r="AN10" s="162"/>
      <c r="AO10" s="158"/>
      <c r="AP10" s="158"/>
      <c r="AQ10" s="159"/>
      <c r="AR10" s="160"/>
      <c r="AS10" s="163"/>
    </row>
    <row r="11" spans="1:45" ht="27.75" customHeight="1">
      <c r="A11" s="83">
        <v>2</v>
      </c>
      <c r="B11" s="84" t="s">
        <v>27</v>
      </c>
      <c r="C11" s="137">
        <f aca="true" t="shared" si="1" ref="C11:C67">SUM(O11+U11+AA11+AG11+AM11+AS11)</f>
        <v>2</v>
      </c>
      <c r="D11" s="85">
        <v>0</v>
      </c>
      <c r="E11" s="154">
        <f>SUM(J11:M11,P11:S11,V11:Y11,AB11:AE11,AH11:AK11,AN11:AQ11,AT11:AW11,AY11:BB11)*15</f>
        <v>30</v>
      </c>
      <c r="F11" s="155">
        <f t="shared" si="0"/>
        <v>0</v>
      </c>
      <c r="G11" s="156">
        <f t="shared" si="0"/>
        <v>0</v>
      </c>
      <c r="H11" s="156">
        <f t="shared" si="0"/>
        <v>30</v>
      </c>
      <c r="I11" s="157">
        <f t="shared" si="0"/>
        <v>0</v>
      </c>
      <c r="J11" s="280"/>
      <c r="K11" s="280"/>
      <c r="L11" s="280"/>
      <c r="M11" s="281"/>
      <c r="N11" s="282"/>
      <c r="O11" s="283"/>
      <c r="P11" s="284"/>
      <c r="Q11" s="280"/>
      <c r="R11" s="280">
        <v>2</v>
      </c>
      <c r="S11" s="281"/>
      <c r="T11" s="282"/>
      <c r="U11" s="285">
        <v>2</v>
      </c>
      <c r="V11" s="284"/>
      <c r="W11" s="280"/>
      <c r="X11" s="280"/>
      <c r="Y11" s="281"/>
      <c r="Z11" s="282"/>
      <c r="AA11" s="283"/>
      <c r="AB11" s="284"/>
      <c r="AC11" s="280"/>
      <c r="AD11" s="280"/>
      <c r="AE11" s="281"/>
      <c r="AF11" s="282"/>
      <c r="AG11" s="285"/>
      <c r="AH11" s="162"/>
      <c r="AI11" s="158"/>
      <c r="AJ11" s="158"/>
      <c r="AK11" s="159"/>
      <c r="AL11" s="160"/>
      <c r="AM11" s="161"/>
      <c r="AN11" s="162"/>
      <c r="AO11" s="158"/>
      <c r="AP11" s="158"/>
      <c r="AQ11" s="159"/>
      <c r="AR11" s="160"/>
      <c r="AS11" s="163"/>
    </row>
    <row r="12" spans="1:45" ht="27.75" customHeight="1">
      <c r="A12" s="83">
        <v>3</v>
      </c>
      <c r="B12" s="86" t="s">
        <v>28</v>
      </c>
      <c r="C12" s="201">
        <f t="shared" si="1"/>
        <v>2</v>
      </c>
      <c r="D12" s="87">
        <v>0</v>
      </c>
      <c r="E12" s="164">
        <f>SUM(J12:M12,P12:S12,V12:Y12,AB12:AE12,AH12:AK12,AN12:AQ12,AT12:AW12,AY12:BB12)*15</f>
        <v>30</v>
      </c>
      <c r="F12" s="155">
        <f t="shared" si="0"/>
        <v>0</v>
      </c>
      <c r="G12" s="156">
        <f t="shared" si="0"/>
        <v>30</v>
      </c>
      <c r="H12" s="156">
        <f t="shared" si="0"/>
        <v>0</v>
      </c>
      <c r="I12" s="157">
        <f t="shared" si="0"/>
        <v>0</v>
      </c>
      <c r="J12" s="281"/>
      <c r="K12" s="281">
        <v>2</v>
      </c>
      <c r="L12" s="281"/>
      <c r="M12" s="281"/>
      <c r="N12" s="282"/>
      <c r="O12" s="283">
        <v>2</v>
      </c>
      <c r="P12" s="281"/>
      <c r="Q12" s="281"/>
      <c r="R12" s="281"/>
      <c r="S12" s="281"/>
      <c r="T12" s="282"/>
      <c r="U12" s="285"/>
      <c r="V12" s="281"/>
      <c r="W12" s="281"/>
      <c r="X12" s="281"/>
      <c r="Y12" s="281"/>
      <c r="Z12" s="282"/>
      <c r="AA12" s="283"/>
      <c r="AB12" s="281"/>
      <c r="AC12" s="281"/>
      <c r="AD12" s="281"/>
      <c r="AE12" s="281"/>
      <c r="AF12" s="282"/>
      <c r="AG12" s="285"/>
      <c r="AH12" s="156"/>
      <c r="AI12" s="156"/>
      <c r="AJ12" s="156"/>
      <c r="AK12" s="156"/>
      <c r="AL12" s="165"/>
      <c r="AM12" s="161"/>
      <c r="AN12" s="156"/>
      <c r="AO12" s="156"/>
      <c r="AP12" s="156"/>
      <c r="AQ12" s="156"/>
      <c r="AR12" s="165"/>
      <c r="AS12" s="163"/>
    </row>
    <row r="13" spans="1:45" ht="27.75" customHeight="1" thickBot="1">
      <c r="A13" s="83">
        <v>4</v>
      </c>
      <c r="B13" s="86" t="s">
        <v>29</v>
      </c>
      <c r="C13" s="202">
        <f t="shared" si="1"/>
        <v>2</v>
      </c>
      <c r="D13" s="87">
        <v>0</v>
      </c>
      <c r="E13" s="164">
        <f>SUM(J13:M13,P13:S13,V13:Y13,AB13:AE13,AH13:AK13,AN13:AQ13,AT13:AW13,AY13:BB13)*15</f>
        <v>60</v>
      </c>
      <c r="F13" s="155">
        <f t="shared" si="0"/>
        <v>0</v>
      </c>
      <c r="G13" s="156">
        <f t="shared" si="0"/>
        <v>60</v>
      </c>
      <c r="H13" s="156">
        <f t="shared" si="0"/>
        <v>0</v>
      </c>
      <c r="I13" s="157">
        <f t="shared" si="0"/>
        <v>0</v>
      </c>
      <c r="J13" s="281"/>
      <c r="K13" s="281">
        <v>2</v>
      </c>
      <c r="L13" s="281"/>
      <c r="M13" s="281"/>
      <c r="N13" s="282"/>
      <c r="O13" s="283">
        <v>1</v>
      </c>
      <c r="P13" s="281"/>
      <c r="Q13" s="281">
        <v>2</v>
      </c>
      <c r="R13" s="281"/>
      <c r="S13" s="281"/>
      <c r="T13" s="282"/>
      <c r="U13" s="285">
        <v>1</v>
      </c>
      <c r="V13" s="281"/>
      <c r="W13" s="281"/>
      <c r="X13" s="281"/>
      <c r="Y13" s="281"/>
      <c r="Z13" s="282"/>
      <c r="AA13" s="283"/>
      <c r="AB13" s="281"/>
      <c r="AC13" s="281"/>
      <c r="AD13" s="281"/>
      <c r="AE13" s="281"/>
      <c r="AF13" s="282"/>
      <c r="AG13" s="285"/>
      <c r="AH13" s="156"/>
      <c r="AI13" s="156"/>
      <c r="AJ13" s="156"/>
      <c r="AK13" s="156"/>
      <c r="AL13" s="165"/>
      <c r="AM13" s="161"/>
      <c r="AN13" s="156"/>
      <c r="AO13" s="156"/>
      <c r="AP13" s="156"/>
      <c r="AQ13" s="156"/>
      <c r="AR13" s="165"/>
      <c r="AS13" s="163"/>
    </row>
    <row r="14" spans="1:45" ht="12.75" customHeight="1" thickBot="1">
      <c r="A14" s="205"/>
      <c r="B14" s="113"/>
      <c r="C14" s="206"/>
      <c r="D14" s="119"/>
      <c r="E14" s="207"/>
      <c r="F14" s="207"/>
      <c r="G14" s="207"/>
      <c r="H14" s="207"/>
      <c r="I14" s="207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07"/>
      <c r="AI14" s="207"/>
      <c r="AJ14" s="207"/>
      <c r="AK14" s="207"/>
      <c r="AL14" s="207"/>
      <c r="AM14" s="166"/>
      <c r="AN14" s="207"/>
      <c r="AO14" s="207"/>
      <c r="AP14" s="207"/>
      <c r="AQ14" s="207"/>
      <c r="AR14" s="207"/>
      <c r="AS14" s="167"/>
    </row>
    <row r="15" spans="1:45" ht="27.75" customHeight="1" thickBot="1">
      <c r="A15" s="88" t="s">
        <v>30</v>
      </c>
      <c r="B15" s="89" t="s">
        <v>31</v>
      </c>
      <c r="C15" s="204">
        <f>SUM(C16:C19)</f>
        <v>46</v>
      </c>
      <c r="D15" s="76"/>
      <c r="E15" s="143">
        <f>SUM(E16:E19)</f>
        <v>810</v>
      </c>
      <c r="F15" s="166"/>
      <c r="G15" s="166"/>
      <c r="H15" s="166"/>
      <c r="I15" s="16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7"/>
    </row>
    <row r="16" spans="1:45" ht="27.75" customHeight="1">
      <c r="A16" s="83">
        <v>1</v>
      </c>
      <c r="B16" s="84" t="s">
        <v>32</v>
      </c>
      <c r="C16" s="200">
        <f t="shared" si="1"/>
        <v>5</v>
      </c>
      <c r="D16" s="85">
        <v>1</v>
      </c>
      <c r="E16" s="168">
        <f>SUM(J16:M16,P16:S16,V16:Y16,AB16:AE16,AH16:AK16,AN16:AQ16,AT16:AW16,AY16:BB16)*15</f>
        <v>120</v>
      </c>
      <c r="F16" s="155">
        <f>SUM(J16,P16,V16,AB16,AH16,)*15</f>
        <v>0</v>
      </c>
      <c r="G16" s="156">
        <f aca="true" t="shared" si="2" ref="G16:I18">SUM(K16,Q16,W16,AC16,AI16,AO16,AU16,AZ16)*15</f>
        <v>120</v>
      </c>
      <c r="H16" s="156">
        <f t="shared" si="2"/>
        <v>0</v>
      </c>
      <c r="I16" s="157">
        <f t="shared" si="2"/>
        <v>0</v>
      </c>
      <c r="J16" s="280"/>
      <c r="K16" s="280"/>
      <c r="L16" s="280"/>
      <c r="M16" s="281"/>
      <c r="N16" s="282"/>
      <c r="O16" s="283"/>
      <c r="P16" s="284"/>
      <c r="Q16" s="280"/>
      <c r="R16" s="280"/>
      <c r="S16" s="281"/>
      <c r="T16" s="282"/>
      <c r="U16" s="285"/>
      <c r="V16" s="284"/>
      <c r="W16" s="280">
        <v>2</v>
      </c>
      <c r="X16" s="280"/>
      <c r="Y16" s="281"/>
      <c r="Z16" s="282"/>
      <c r="AA16" s="283">
        <v>1</v>
      </c>
      <c r="AB16" s="284"/>
      <c r="AC16" s="280">
        <v>2</v>
      </c>
      <c r="AD16" s="280"/>
      <c r="AE16" s="281"/>
      <c r="AF16" s="282"/>
      <c r="AG16" s="285">
        <v>1</v>
      </c>
      <c r="AH16" s="162"/>
      <c r="AI16" s="158">
        <v>2</v>
      </c>
      <c r="AJ16" s="158"/>
      <c r="AK16" s="159"/>
      <c r="AL16" s="160"/>
      <c r="AM16" s="161">
        <v>1</v>
      </c>
      <c r="AN16" s="162"/>
      <c r="AO16" s="158">
        <v>2</v>
      </c>
      <c r="AP16" s="158"/>
      <c r="AQ16" s="159"/>
      <c r="AR16" s="160" t="s">
        <v>33</v>
      </c>
      <c r="AS16" s="163">
        <v>2</v>
      </c>
    </row>
    <row r="17" spans="1:45" ht="27.75" customHeight="1">
      <c r="A17" s="83">
        <v>2</v>
      </c>
      <c r="B17" s="90" t="s">
        <v>34</v>
      </c>
      <c r="C17" s="137">
        <f t="shared" si="1"/>
        <v>8</v>
      </c>
      <c r="D17" s="87">
        <v>0</v>
      </c>
      <c r="E17" s="164">
        <f>SUM(J17:M17,P17:S17,V17:Y17,AB17:AE17,AH17:AK17,AN17:AQ17,AT17:AW17,AY17:BB17)*15</f>
        <v>120</v>
      </c>
      <c r="F17" s="155">
        <f>SUM(J17,P17,V17,AB17,AH17,AN17,AT17,AY17)*15</f>
        <v>0</v>
      </c>
      <c r="G17" s="156">
        <f t="shared" si="2"/>
        <v>120</v>
      </c>
      <c r="H17" s="156">
        <f t="shared" si="2"/>
        <v>0</v>
      </c>
      <c r="I17" s="157">
        <f t="shared" si="2"/>
        <v>0</v>
      </c>
      <c r="J17" s="281"/>
      <c r="K17" s="281">
        <v>4</v>
      </c>
      <c r="L17" s="281"/>
      <c r="M17" s="281"/>
      <c r="N17" s="282"/>
      <c r="O17" s="283">
        <v>4</v>
      </c>
      <c r="P17" s="281"/>
      <c r="Q17" s="281">
        <v>2</v>
      </c>
      <c r="R17" s="281"/>
      <c r="S17" s="281"/>
      <c r="T17" s="282"/>
      <c r="U17" s="285">
        <v>2</v>
      </c>
      <c r="V17" s="281"/>
      <c r="W17" s="281">
        <v>2</v>
      </c>
      <c r="X17" s="281"/>
      <c r="Y17" s="281"/>
      <c r="Z17" s="282"/>
      <c r="AA17" s="283">
        <v>2</v>
      </c>
      <c r="AB17" s="281"/>
      <c r="AC17" s="281"/>
      <c r="AD17" s="281"/>
      <c r="AE17" s="281"/>
      <c r="AF17" s="282"/>
      <c r="AG17" s="285"/>
      <c r="AH17" s="156"/>
      <c r="AI17" s="156"/>
      <c r="AJ17" s="156"/>
      <c r="AK17" s="156"/>
      <c r="AL17" s="165"/>
      <c r="AM17" s="161"/>
      <c r="AN17" s="169"/>
      <c r="AO17" s="156"/>
      <c r="AP17" s="156"/>
      <c r="AQ17" s="156"/>
      <c r="AR17" s="165"/>
      <c r="AS17" s="163"/>
    </row>
    <row r="18" spans="1:45" ht="27.75" customHeight="1">
      <c r="A18" s="83">
        <v>3</v>
      </c>
      <c r="B18" s="90" t="s">
        <v>97</v>
      </c>
      <c r="C18" s="137">
        <f t="shared" si="1"/>
        <v>2</v>
      </c>
      <c r="D18" s="87">
        <v>0</v>
      </c>
      <c r="E18" s="164">
        <f>SUM(J18:M18,P18:S18,V18:Y18,AB18:AE18,AH18:AK18,AN18:AQ18,AT18:AW18,AY18:BB18)*15</f>
        <v>30</v>
      </c>
      <c r="F18" s="155">
        <f>SUM(J18,P18,V18,AB18,AH18,AN18,AT18,AY18)*15</f>
        <v>0</v>
      </c>
      <c r="G18" s="156">
        <f t="shared" si="2"/>
        <v>30</v>
      </c>
      <c r="H18" s="156">
        <f t="shared" si="2"/>
        <v>0</v>
      </c>
      <c r="I18" s="157">
        <f t="shared" si="2"/>
        <v>0</v>
      </c>
      <c r="J18" s="281"/>
      <c r="K18" s="281"/>
      <c r="L18" s="281"/>
      <c r="M18" s="281"/>
      <c r="N18" s="282"/>
      <c r="O18" s="283"/>
      <c r="P18" s="281"/>
      <c r="Q18" s="281"/>
      <c r="R18" s="281"/>
      <c r="S18" s="281"/>
      <c r="T18" s="282"/>
      <c r="U18" s="285"/>
      <c r="V18" s="281"/>
      <c r="W18" s="281"/>
      <c r="X18" s="281"/>
      <c r="Y18" s="281"/>
      <c r="Z18" s="282"/>
      <c r="AA18" s="283"/>
      <c r="AB18" s="281"/>
      <c r="AC18" s="281"/>
      <c r="AD18" s="281"/>
      <c r="AE18" s="281"/>
      <c r="AF18" s="282"/>
      <c r="AG18" s="285"/>
      <c r="AH18" s="156"/>
      <c r="AI18" s="156">
        <v>2</v>
      </c>
      <c r="AJ18" s="156"/>
      <c r="AK18" s="156"/>
      <c r="AL18" s="165"/>
      <c r="AM18" s="161">
        <v>2</v>
      </c>
      <c r="AN18" s="169"/>
      <c r="AO18" s="156"/>
      <c r="AP18" s="156"/>
      <c r="AQ18" s="156"/>
      <c r="AR18" s="165"/>
      <c r="AS18" s="163"/>
    </row>
    <row r="19" spans="1:45" ht="27.75" customHeight="1">
      <c r="A19" s="83">
        <v>4</v>
      </c>
      <c r="B19" s="84" t="s">
        <v>35</v>
      </c>
      <c r="C19" s="137">
        <f t="shared" si="1"/>
        <v>31</v>
      </c>
      <c r="D19" s="87">
        <v>4</v>
      </c>
      <c r="E19" s="154">
        <f>$F19+$G19</f>
        <v>540</v>
      </c>
      <c r="F19" s="155">
        <f>SUM(J19,P19,V19,AB19,AH19,AN19,AT19,AY19)*15</f>
        <v>0</v>
      </c>
      <c r="G19" s="156">
        <f>SUM(K19,Q19,W19,AC19,AI19,AO19)*15</f>
        <v>540</v>
      </c>
      <c r="H19" s="156">
        <f>SUM(L19,R19,X19,AD19,AJ19,AP19,AV19,BA19)*15</f>
        <v>0</v>
      </c>
      <c r="I19" s="157">
        <f>SUM(M19,S19,Y19,AE19,AK19,AQ19,AW19,BB19)*15</f>
        <v>0</v>
      </c>
      <c r="J19" s="281"/>
      <c r="K19" s="281">
        <v>8</v>
      </c>
      <c r="L19" s="281"/>
      <c r="M19" s="281"/>
      <c r="N19" s="282" t="s">
        <v>33</v>
      </c>
      <c r="O19" s="283">
        <v>7</v>
      </c>
      <c r="P19" s="281"/>
      <c r="Q19" s="281">
        <v>8</v>
      </c>
      <c r="R19" s="281"/>
      <c r="S19" s="281"/>
      <c r="T19" s="282" t="s">
        <v>33</v>
      </c>
      <c r="U19" s="285">
        <v>7</v>
      </c>
      <c r="V19" s="281"/>
      <c r="W19" s="281">
        <v>6</v>
      </c>
      <c r="X19" s="281"/>
      <c r="Y19" s="281"/>
      <c r="Z19" s="282"/>
      <c r="AA19" s="283">
        <v>5</v>
      </c>
      <c r="AB19" s="281"/>
      <c r="AC19" s="281">
        <v>6</v>
      </c>
      <c r="AD19" s="281"/>
      <c r="AE19" s="281"/>
      <c r="AF19" s="282" t="s">
        <v>33</v>
      </c>
      <c r="AG19" s="285">
        <v>5</v>
      </c>
      <c r="AH19" s="159"/>
      <c r="AI19" s="159">
        <v>6</v>
      </c>
      <c r="AJ19" s="159"/>
      <c r="AK19" s="159"/>
      <c r="AL19" s="160" t="s">
        <v>33</v>
      </c>
      <c r="AM19" s="161">
        <v>5</v>
      </c>
      <c r="AN19" s="170"/>
      <c r="AO19" s="159">
        <v>2</v>
      </c>
      <c r="AP19" s="159"/>
      <c r="AQ19" s="159"/>
      <c r="AR19" s="160"/>
      <c r="AS19" s="163">
        <v>2</v>
      </c>
    </row>
    <row r="20" spans="1:45" ht="9" customHeight="1" thickBot="1">
      <c r="A20" s="208"/>
      <c r="B20" s="84"/>
      <c r="C20" s="166"/>
      <c r="D20" s="209"/>
      <c r="E20" s="154"/>
      <c r="F20" s="155"/>
      <c r="G20" s="156"/>
      <c r="H20" s="156"/>
      <c r="I20" s="157"/>
      <c r="J20" s="281"/>
      <c r="K20" s="281"/>
      <c r="L20" s="281"/>
      <c r="M20" s="281"/>
      <c r="N20" s="282"/>
      <c r="O20" s="283"/>
      <c r="P20" s="281"/>
      <c r="Q20" s="281"/>
      <c r="R20" s="281"/>
      <c r="S20" s="281"/>
      <c r="T20" s="282"/>
      <c r="U20" s="285"/>
      <c r="V20" s="281"/>
      <c r="W20" s="281"/>
      <c r="X20" s="281"/>
      <c r="Y20" s="281"/>
      <c r="Z20" s="282"/>
      <c r="AA20" s="283"/>
      <c r="AB20" s="281"/>
      <c r="AC20" s="281"/>
      <c r="AD20" s="281"/>
      <c r="AE20" s="281"/>
      <c r="AF20" s="282"/>
      <c r="AG20" s="285"/>
      <c r="AH20" s="159"/>
      <c r="AI20" s="159"/>
      <c r="AJ20" s="159"/>
      <c r="AK20" s="159"/>
      <c r="AL20" s="160"/>
      <c r="AM20" s="171"/>
      <c r="AN20" s="170"/>
      <c r="AO20" s="159"/>
      <c r="AP20" s="159"/>
      <c r="AQ20" s="159"/>
      <c r="AR20" s="160"/>
      <c r="AS20" s="163"/>
    </row>
    <row r="21" spans="1:45" ht="27.75" customHeight="1" thickBot="1">
      <c r="A21" s="91" t="s">
        <v>36</v>
      </c>
      <c r="B21" s="92" t="s">
        <v>37</v>
      </c>
      <c r="C21" s="143">
        <f>SUM(C22:C37)</f>
        <v>72</v>
      </c>
      <c r="D21" s="203"/>
      <c r="E21" s="141">
        <f>SUM(E22:E37)</f>
        <v>765</v>
      </c>
      <c r="F21" s="140"/>
      <c r="G21" s="171"/>
      <c r="H21" s="171"/>
      <c r="I21" s="163"/>
      <c r="J21" s="281"/>
      <c r="K21" s="281"/>
      <c r="L21" s="281"/>
      <c r="M21" s="281"/>
      <c r="N21" s="282"/>
      <c r="O21" s="283"/>
      <c r="P21" s="281"/>
      <c r="Q21" s="281"/>
      <c r="R21" s="281"/>
      <c r="S21" s="281"/>
      <c r="T21" s="282"/>
      <c r="U21" s="285"/>
      <c r="V21" s="281"/>
      <c r="W21" s="281"/>
      <c r="X21" s="281"/>
      <c r="Y21" s="281"/>
      <c r="Z21" s="282"/>
      <c r="AA21" s="283"/>
      <c r="AB21" s="281"/>
      <c r="AC21" s="281"/>
      <c r="AD21" s="281"/>
      <c r="AE21" s="281"/>
      <c r="AF21" s="282"/>
      <c r="AG21" s="285"/>
      <c r="AH21" s="171"/>
      <c r="AI21" s="171"/>
      <c r="AJ21" s="171"/>
      <c r="AK21" s="171"/>
      <c r="AL21" s="172"/>
      <c r="AM21" s="171"/>
      <c r="AN21" s="171"/>
      <c r="AO21" s="171"/>
      <c r="AP21" s="171"/>
      <c r="AQ21" s="171"/>
      <c r="AR21" s="172"/>
      <c r="AS21" s="163"/>
    </row>
    <row r="22" spans="1:45" ht="27.75" customHeight="1">
      <c r="A22" s="93">
        <v>1</v>
      </c>
      <c r="B22" s="86" t="s">
        <v>38</v>
      </c>
      <c r="C22" s="200">
        <f t="shared" si="1"/>
        <v>8</v>
      </c>
      <c r="D22" s="87">
        <v>1</v>
      </c>
      <c r="E22" s="164">
        <f>$F22+$G22</f>
        <v>90</v>
      </c>
      <c r="F22" s="155">
        <f aca="true" t="shared" si="3" ref="F22:F37">SUM(J22,P22,V22,AB22,AH22,AN22,AT22,AY22)*15</f>
        <v>30</v>
      </c>
      <c r="G22" s="156">
        <f>SUM(K22,Q22,W22,AC22,AI22,AO22)*15</f>
        <v>60</v>
      </c>
      <c r="H22" s="156">
        <f aca="true" t="shared" si="4" ref="H22:H37">SUM(L22,R22,X22,AD22,AJ22,AP22,AV22,BA22)*15</f>
        <v>0</v>
      </c>
      <c r="I22" s="157">
        <f aca="true" t="shared" si="5" ref="I22:I37">SUM(M22,S22,Y22,AE22,AK22,AQ22,AW22,BB22)*15</f>
        <v>0</v>
      </c>
      <c r="J22" s="281"/>
      <c r="K22" s="281"/>
      <c r="L22" s="281"/>
      <c r="M22" s="281"/>
      <c r="N22" s="282"/>
      <c r="O22" s="283"/>
      <c r="P22" s="281"/>
      <c r="Q22" s="281"/>
      <c r="R22" s="281"/>
      <c r="S22" s="281"/>
      <c r="T22" s="282"/>
      <c r="U22" s="285"/>
      <c r="V22" s="281">
        <v>1</v>
      </c>
      <c r="W22" s="281">
        <v>2</v>
      </c>
      <c r="X22" s="281"/>
      <c r="Y22" s="281"/>
      <c r="Z22" s="282"/>
      <c r="AA22" s="283">
        <v>3</v>
      </c>
      <c r="AB22" s="281">
        <v>1</v>
      </c>
      <c r="AC22" s="281">
        <v>2</v>
      </c>
      <c r="AD22" s="281"/>
      <c r="AE22" s="281"/>
      <c r="AF22" s="282" t="s">
        <v>33</v>
      </c>
      <c r="AG22" s="285">
        <v>5</v>
      </c>
      <c r="AH22" s="159"/>
      <c r="AI22" s="159"/>
      <c r="AJ22" s="159"/>
      <c r="AK22" s="159"/>
      <c r="AL22" s="160"/>
      <c r="AM22" s="161"/>
      <c r="AN22" s="156"/>
      <c r="AO22" s="156"/>
      <c r="AP22" s="156"/>
      <c r="AQ22" s="156"/>
      <c r="AR22" s="165"/>
      <c r="AS22" s="163"/>
    </row>
    <row r="23" spans="1:45" ht="27.75" customHeight="1">
      <c r="A23" s="93">
        <v>2</v>
      </c>
      <c r="B23" s="86" t="s">
        <v>39</v>
      </c>
      <c r="C23" s="201">
        <f t="shared" si="1"/>
        <v>7</v>
      </c>
      <c r="D23" s="87">
        <v>1</v>
      </c>
      <c r="E23" s="164">
        <f aca="true" t="shared" si="6" ref="E23:E34">$F23+$G23</f>
        <v>90</v>
      </c>
      <c r="F23" s="155">
        <f t="shared" si="3"/>
        <v>30</v>
      </c>
      <c r="G23" s="156">
        <f aca="true" t="shared" si="7" ref="G23:G34">SUM(K23,Q23,W23,AC23,AI23,AO23)*15</f>
        <v>60</v>
      </c>
      <c r="H23" s="156">
        <f t="shared" si="4"/>
        <v>0</v>
      </c>
      <c r="I23" s="157">
        <f t="shared" si="5"/>
        <v>0</v>
      </c>
      <c r="J23" s="281"/>
      <c r="K23" s="281"/>
      <c r="L23" s="281"/>
      <c r="M23" s="281"/>
      <c r="N23" s="282"/>
      <c r="O23" s="283"/>
      <c r="P23" s="281"/>
      <c r="Q23" s="281"/>
      <c r="R23" s="281"/>
      <c r="S23" s="281"/>
      <c r="T23" s="282"/>
      <c r="U23" s="285"/>
      <c r="V23" s="281"/>
      <c r="W23" s="281"/>
      <c r="X23" s="281"/>
      <c r="Y23" s="281"/>
      <c r="Z23" s="282"/>
      <c r="AA23" s="283"/>
      <c r="AB23" s="281"/>
      <c r="AC23" s="281"/>
      <c r="AD23" s="281"/>
      <c r="AE23" s="281"/>
      <c r="AF23" s="282"/>
      <c r="AG23" s="285"/>
      <c r="AH23" s="159">
        <v>1</v>
      </c>
      <c r="AI23" s="159">
        <v>2</v>
      </c>
      <c r="AJ23" s="159"/>
      <c r="AK23" s="159"/>
      <c r="AL23" s="160"/>
      <c r="AM23" s="161">
        <v>3</v>
      </c>
      <c r="AN23" s="159">
        <v>1</v>
      </c>
      <c r="AO23" s="159">
        <v>2</v>
      </c>
      <c r="AP23" s="159"/>
      <c r="AQ23" s="159"/>
      <c r="AR23" s="160" t="s">
        <v>33</v>
      </c>
      <c r="AS23" s="163">
        <v>4</v>
      </c>
    </row>
    <row r="24" spans="1:45" ht="27.75" customHeight="1">
      <c r="A24" s="93">
        <v>3</v>
      </c>
      <c r="B24" s="86" t="s">
        <v>40</v>
      </c>
      <c r="C24" s="201">
        <f t="shared" si="1"/>
        <v>2</v>
      </c>
      <c r="D24" s="87">
        <v>0</v>
      </c>
      <c r="E24" s="164">
        <f>$F24+$G24</f>
        <v>30</v>
      </c>
      <c r="F24" s="155">
        <f t="shared" si="3"/>
        <v>0</v>
      </c>
      <c r="G24" s="156">
        <f>SUM(K24,Q24,W24,AC24,AI24,AO24)*15</f>
        <v>30</v>
      </c>
      <c r="H24" s="156">
        <f t="shared" si="4"/>
        <v>0</v>
      </c>
      <c r="I24" s="157">
        <f t="shared" si="5"/>
        <v>0</v>
      </c>
      <c r="J24" s="281"/>
      <c r="K24" s="281"/>
      <c r="L24" s="281"/>
      <c r="M24" s="281"/>
      <c r="N24" s="282"/>
      <c r="O24" s="283"/>
      <c r="P24" s="281"/>
      <c r="Q24" s="281"/>
      <c r="R24" s="281"/>
      <c r="S24" s="281"/>
      <c r="T24" s="282"/>
      <c r="U24" s="285"/>
      <c r="V24" s="281"/>
      <c r="W24" s="281">
        <v>1</v>
      </c>
      <c r="X24" s="281"/>
      <c r="Y24" s="281"/>
      <c r="Z24" s="282"/>
      <c r="AA24" s="283">
        <v>1</v>
      </c>
      <c r="AB24" s="281"/>
      <c r="AC24" s="281">
        <v>1</v>
      </c>
      <c r="AD24" s="281"/>
      <c r="AE24" s="281"/>
      <c r="AF24" s="282"/>
      <c r="AG24" s="285">
        <v>1</v>
      </c>
      <c r="AH24" s="156"/>
      <c r="AI24" s="156"/>
      <c r="AJ24" s="156"/>
      <c r="AK24" s="156"/>
      <c r="AL24" s="165"/>
      <c r="AM24" s="161"/>
      <c r="AN24" s="156"/>
      <c r="AO24" s="156"/>
      <c r="AP24" s="156"/>
      <c r="AQ24" s="156"/>
      <c r="AR24" s="165"/>
      <c r="AS24" s="163"/>
    </row>
    <row r="25" spans="1:45" ht="27.75" customHeight="1">
      <c r="A25" s="93">
        <v>4</v>
      </c>
      <c r="B25" s="86" t="s">
        <v>41</v>
      </c>
      <c r="C25" s="201">
        <f t="shared" si="1"/>
        <v>3</v>
      </c>
      <c r="D25" s="87">
        <v>1</v>
      </c>
      <c r="E25" s="164">
        <f>$F25+$G25</f>
        <v>30</v>
      </c>
      <c r="F25" s="155">
        <f t="shared" si="3"/>
        <v>30</v>
      </c>
      <c r="G25" s="156">
        <f>SUM(K25,Q25,W25,AC25,AI25,AO25)*15</f>
        <v>0</v>
      </c>
      <c r="H25" s="156">
        <f t="shared" si="4"/>
        <v>0</v>
      </c>
      <c r="I25" s="157">
        <f t="shared" si="5"/>
        <v>0</v>
      </c>
      <c r="J25" s="281"/>
      <c r="K25" s="281"/>
      <c r="L25" s="281"/>
      <c r="M25" s="281"/>
      <c r="N25" s="282"/>
      <c r="O25" s="283"/>
      <c r="P25" s="281">
        <v>2</v>
      </c>
      <c r="Q25" s="281"/>
      <c r="R25" s="281"/>
      <c r="S25" s="281"/>
      <c r="T25" s="282" t="s">
        <v>33</v>
      </c>
      <c r="U25" s="285">
        <v>3</v>
      </c>
      <c r="V25" s="281"/>
      <c r="W25" s="281"/>
      <c r="X25" s="281"/>
      <c r="Y25" s="281"/>
      <c r="Z25" s="282"/>
      <c r="AA25" s="283"/>
      <c r="AB25" s="281"/>
      <c r="AC25" s="281"/>
      <c r="AD25" s="281"/>
      <c r="AE25" s="281"/>
      <c r="AF25" s="282"/>
      <c r="AG25" s="285"/>
      <c r="AH25" s="159"/>
      <c r="AI25" s="159"/>
      <c r="AJ25" s="159"/>
      <c r="AK25" s="159"/>
      <c r="AL25" s="160"/>
      <c r="AM25" s="161"/>
      <c r="AN25" s="159"/>
      <c r="AO25" s="159"/>
      <c r="AP25" s="159"/>
      <c r="AQ25" s="159"/>
      <c r="AR25" s="160"/>
      <c r="AS25" s="163"/>
    </row>
    <row r="26" spans="1:45" ht="27.75" customHeight="1">
      <c r="A26" s="93">
        <v>5</v>
      </c>
      <c r="B26" s="86" t="s">
        <v>42</v>
      </c>
      <c r="C26" s="201">
        <f t="shared" si="1"/>
        <v>3</v>
      </c>
      <c r="D26" s="87">
        <v>1</v>
      </c>
      <c r="E26" s="164">
        <f>$F26+$G26</f>
        <v>30</v>
      </c>
      <c r="F26" s="155">
        <f t="shared" si="3"/>
        <v>30</v>
      </c>
      <c r="G26" s="156">
        <f>SUM(K26,Q26,W26,AC26,AI26,AO26)*15</f>
        <v>0</v>
      </c>
      <c r="H26" s="156">
        <f t="shared" si="4"/>
        <v>0</v>
      </c>
      <c r="I26" s="157">
        <f t="shared" si="5"/>
        <v>0</v>
      </c>
      <c r="J26" s="281"/>
      <c r="K26" s="281"/>
      <c r="L26" s="281"/>
      <c r="M26" s="281"/>
      <c r="N26" s="282"/>
      <c r="O26" s="283"/>
      <c r="P26" s="281"/>
      <c r="Q26" s="281"/>
      <c r="R26" s="281"/>
      <c r="S26" s="281"/>
      <c r="T26" s="282"/>
      <c r="U26" s="285"/>
      <c r="V26" s="281"/>
      <c r="W26" s="281"/>
      <c r="X26" s="281"/>
      <c r="Y26" s="281"/>
      <c r="Z26" s="282"/>
      <c r="AA26" s="283"/>
      <c r="AB26" s="281"/>
      <c r="AC26" s="281"/>
      <c r="AD26" s="281"/>
      <c r="AE26" s="281"/>
      <c r="AF26" s="282"/>
      <c r="AG26" s="285"/>
      <c r="AH26" s="159"/>
      <c r="AI26" s="159"/>
      <c r="AJ26" s="159"/>
      <c r="AK26" s="159"/>
      <c r="AL26" s="160"/>
      <c r="AM26" s="161"/>
      <c r="AN26" s="159">
        <v>2</v>
      </c>
      <c r="AO26" s="159"/>
      <c r="AP26" s="159"/>
      <c r="AQ26" s="159"/>
      <c r="AR26" s="160" t="s">
        <v>33</v>
      </c>
      <c r="AS26" s="163">
        <v>3</v>
      </c>
    </row>
    <row r="27" spans="1:45" ht="27.75" customHeight="1">
      <c r="A27" s="93">
        <v>6</v>
      </c>
      <c r="B27" s="86" t="s">
        <v>43</v>
      </c>
      <c r="C27" s="201">
        <f t="shared" si="1"/>
        <v>3</v>
      </c>
      <c r="D27" s="87">
        <v>1</v>
      </c>
      <c r="E27" s="164">
        <f>$F27+$G27</f>
        <v>30</v>
      </c>
      <c r="F27" s="155">
        <f t="shared" si="3"/>
        <v>30</v>
      </c>
      <c r="G27" s="156">
        <f>SUM(K27,Q27,W27,AC27,AI27,AO27)*15</f>
        <v>0</v>
      </c>
      <c r="H27" s="156">
        <f t="shared" si="4"/>
        <v>0</v>
      </c>
      <c r="I27" s="157">
        <f t="shared" si="5"/>
        <v>0</v>
      </c>
      <c r="J27" s="281">
        <v>2</v>
      </c>
      <c r="K27" s="281"/>
      <c r="L27" s="281"/>
      <c r="M27" s="281"/>
      <c r="N27" s="282" t="s">
        <v>33</v>
      </c>
      <c r="O27" s="283">
        <v>3</v>
      </c>
      <c r="P27" s="287"/>
      <c r="Q27" s="281"/>
      <c r="R27" s="281"/>
      <c r="S27" s="281"/>
      <c r="T27" s="282"/>
      <c r="U27" s="285"/>
      <c r="V27" s="281"/>
      <c r="W27" s="281"/>
      <c r="X27" s="281"/>
      <c r="Y27" s="281"/>
      <c r="Z27" s="282"/>
      <c r="AA27" s="283"/>
      <c r="AB27" s="281"/>
      <c r="AC27" s="281"/>
      <c r="AD27" s="281"/>
      <c r="AE27" s="281"/>
      <c r="AF27" s="282"/>
      <c r="AG27" s="285"/>
      <c r="AH27" s="156"/>
      <c r="AI27" s="156"/>
      <c r="AJ27" s="156"/>
      <c r="AK27" s="156"/>
      <c r="AL27" s="165"/>
      <c r="AM27" s="161"/>
      <c r="AN27" s="159"/>
      <c r="AO27" s="159"/>
      <c r="AP27" s="159"/>
      <c r="AQ27" s="159"/>
      <c r="AR27" s="160"/>
      <c r="AS27" s="163"/>
    </row>
    <row r="28" spans="1:45" ht="27.75" customHeight="1">
      <c r="A28" s="93">
        <v>7</v>
      </c>
      <c r="B28" s="86" t="s">
        <v>44</v>
      </c>
      <c r="C28" s="201">
        <f t="shared" si="1"/>
        <v>2</v>
      </c>
      <c r="D28" s="87">
        <v>1</v>
      </c>
      <c r="E28" s="164">
        <f>$F28+$G28</f>
        <v>30</v>
      </c>
      <c r="F28" s="155">
        <f t="shared" si="3"/>
        <v>30</v>
      </c>
      <c r="G28" s="156">
        <f>SUM(K28,Q28,W28,AC28,AI28,AO28)*15</f>
        <v>0</v>
      </c>
      <c r="H28" s="156">
        <f t="shared" si="4"/>
        <v>0</v>
      </c>
      <c r="I28" s="157">
        <f t="shared" si="5"/>
        <v>0</v>
      </c>
      <c r="J28" s="281"/>
      <c r="K28" s="281"/>
      <c r="L28" s="281"/>
      <c r="M28" s="281"/>
      <c r="N28" s="282"/>
      <c r="O28" s="283"/>
      <c r="P28" s="281"/>
      <c r="Q28" s="281"/>
      <c r="R28" s="281"/>
      <c r="S28" s="281"/>
      <c r="T28" s="282"/>
      <c r="U28" s="285"/>
      <c r="V28" s="281"/>
      <c r="W28" s="281"/>
      <c r="X28" s="281"/>
      <c r="Y28" s="281"/>
      <c r="Z28" s="282"/>
      <c r="AA28" s="285"/>
      <c r="AB28" s="281"/>
      <c r="AC28" s="281"/>
      <c r="AD28" s="281"/>
      <c r="AE28" s="281"/>
      <c r="AF28" s="282"/>
      <c r="AG28" s="285"/>
      <c r="AH28" s="156">
        <v>2</v>
      </c>
      <c r="AI28" s="156"/>
      <c r="AJ28" s="156"/>
      <c r="AK28" s="156"/>
      <c r="AL28" s="165" t="s">
        <v>33</v>
      </c>
      <c r="AM28" s="161">
        <v>2</v>
      </c>
      <c r="AN28" s="159"/>
      <c r="AO28" s="159"/>
      <c r="AP28" s="159"/>
      <c r="AQ28" s="159"/>
      <c r="AR28" s="160"/>
      <c r="AS28" s="163"/>
    </row>
    <row r="29" spans="1:45" ht="27.75" customHeight="1">
      <c r="A29" s="93">
        <v>8</v>
      </c>
      <c r="B29" s="86" t="s">
        <v>98</v>
      </c>
      <c r="C29" s="201">
        <f t="shared" si="1"/>
        <v>6</v>
      </c>
      <c r="D29" s="87">
        <v>0</v>
      </c>
      <c r="E29" s="164">
        <f>$F29+$G29+$H29</f>
        <v>90</v>
      </c>
      <c r="F29" s="155">
        <f t="shared" si="3"/>
        <v>0</v>
      </c>
      <c r="G29" s="156">
        <f t="shared" si="7"/>
        <v>90</v>
      </c>
      <c r="H29" s="156">
        <f t="shared" si="4"/>
        <v>0</v>
      </c>
      <c r="I29" s="157">
        <f t="shared" si="5"/>
        <v>0</v>
      </c>
      <c r="J29" s="281"/>
      <c r="K29" s="281">
        <v>4</v>
      </c>
      <c r="L29" s="281"/>
      <c r="M29" s="281"/>
      <c r="N29" s="282"/>
      <c r="O29" s="283">
        <v>4</v>
      </c>
      <c r="P29" s="281"/>
      <c r="Q29" s="281">
        <v>2</v>
      </c>
      <c r="R29" s="281"/>
      <c r="S29" s="281"/>
      <c r="T29" s="282"/>
      <c r="U29" s="285">
        <v>2</v>
      </c>
      <c r="V29" s="281"/>
      <c r="W29" s="281"/>
      <c r="X29" s="281"/>
      <c r="Y29" s="281"/>
      <c r="Z29" s="282"/>
      <c r="AA29" s="283"/>
      <c r="AB29" s="281"/>
      <c r="AC29" s="281"/>
      <c r="AD29" s="281"/>
      <c r="AE29" s="281"/>
      <c r="AF29" s="282"/>
      <c r="AG29" s="285"/>
      <c r="AH29" s="159"/>
      <c r="AI29" s="159"/>
      <c r="AJ29" s="159"/>
      <c r="AK29" s="159"/>
      <c r="AL29" s="160"/>
      <c r="AM29" s="161"/>
      <c r="AN29" s="159"/>
      <c r="AO29" s="159"/>
      <c r="AP29" s="159"/>
      <c r="AQ29" s="159"/>
      <c r="AR29" s="160"/>
      <c r="AS29" s="163"/>
    </row>
    <row r="30" spans="1:45" ht="27.75" customHeight="1">
      <c r="A30" s="93">
        <v>9</v>
      </c>
      <c r="B30" s="86" t="s">
        <v>45</v>
      </c>
      <c r="C30" s="201">
        <f t="shared" si="1"/>
        <v>7</v>
      </c>
      <c r="D30" s="87">
        <v>1</v>
      </c>
      <c r="E30" s="164">
        <f t="shared" si="6"/>
        <v>90</v>
      </c>
      <c r="F30" s="155">
        <f t="shared" si="3"/>
        <v>90</v>
      </c>
      <c r="G30" s="156">
        <f t="shared" si="7"/>
        <v>0</v>
      </c>
      <c r="H30" s="156">
        <f t="shared" si="4"/>
        <v>0</v>
      </c>
      <c r="I30" s="157">
        <f t="shared" si="5"/>
        <v>0</v>
      </c>
      <c r="J30" s="281">
        <v>2</v>
      </c>
      <c r="K30" s="281"/>
      <c r="L30" s="281"/>
      <c r="M30" s="281"/>
      <c r="N30" s="282"/>
      <c r="O30" s="283">
        <v>2</v>
      </c>
      <c r="P30" s="281">
        <v>2</v>
      </c>
      <c r="Q30" s="281"/>
      <c r="R30" s="281"/>
      <c r="S30" s="281"/>
      <c r="T30" s="282"/>
      <c r="U30" s="285">
        <v>2</v>
      </c>
      <c r="V30" s="281">
        <v>2</v>
      </c>
      <c r="W30" s="281"/>
      <c r="X30" s="281"/>
      <c r="Y30" s="281"/>
      <c r="Z30" s="282" t="s">
        <v>33</v>
      </c>
      <c r="AA30" s="283">
        <v>3</v>
      </c>
      <c r="AB30" s="281"/>
      <c r="AC30" s="281"/>
      <c r="AD30" s="281"/>
      <c r="AE30" s="281"/>
      <c r="AF30" s="282"/>
      <c r="AG30" s="285"/>
      <c r="AH30" s="159"/>
      <c r="AI30" s="159"/>
      <c r="AJ30" s="159"/>
      <c r="AK30" s="159"/>
      <c r="AL30" s="160"/>
      <c r="AM30" s="161"/>
      <c r="AN30" s="159"/>
      <c r="AO30" s="159"/>
      <c r="AP30" s="159"/>
      <c r="AQ30" s="159"/>
      <c r="AR30" s="160"/>
      <c r="AS30" s="163"/>
    </row>
    <row r="31" spans="1:45" ht="27.75" customHeight="1">
      <c r="A31" s="93">
        <v>10</v>
      </c>
      <c r="B31" s="86" t="s">
        <v>46</v>
      </c>
      <c r="C31" s="201">
        <f t="shared" si="1"/>
        <v>6</v>
      </c>
      <c r="D31" s="87">
        <v>0</v>
      </c>
      <c r="E31" s="164">
        <f t="shared" si="6"/>
        <v>60</v>
      </c>
      <c r="F31" s="155">
        <f t="shared" si="3"/>
        <v>0</v>
      </c>
      <c r="G31" s="156">
        <f t="shared" si="7"/>
        <v>60</v>
      </c>
      <c r="H31" s="156">
        <f t="shared" si="4"/>
        <v>0</v>
      </c>
      <c r="I31" s="157">
        <f t="shared" si="5"/>
        <v>0</v>
      </c>
      <c r="J31" s="281"/>
      <c r="K31" s="281"/>
      <c r="L31" s="281"/>
      <c r="M31" s="281"/>
      <c r="N31" s="282"/>
      <c r="O31" s="283"/>
      <c r="P31" s="281"/>
      <c r="Q31" s="281">
        <v>2</v>
      </c>
      <c r="R31" s="281"/>
      <c r="S31" s="281"/>
      <c r="T31" s="282"/>
      <c r="U31" s="285">
        <v>3</v>
      </c>
      <c r="V31" s="281"/>
      <c r="W31" s="281">
        <v>2</v>
      </c>
      <c r="X31" s="281"/>
      <c r="Y31" s="281"/>
      <c r="Z31" s="282"/>
      <c r="AA31" s="283">
        <v>3</v>
      </c>
      <c r="AB31" s="281"/>
      <c r="AC31" s="281"/>
      <c r="AD31" s="281"/>
      <c r="AE31" s="281"/>
      <c r="AF31" s="282"/>
      <c r="AG31" s="285"/>
      <c r="AH31" s="159"/>
      <c r="AI31" s="159"/>
      <c r="AJ31" s="159"/>
      <c r="AK31" s="159"/>
      <c r="AL31" s="160"/>
      <c r="AM31" s="161"/>
      <c r="AN31" s="159"/>
      <c r="AO31" s="159"/>
      <c r="AP31" s="159"/>
      <c r="AQ31" s="159"/>
      <c r="AR31" s="160"/>
      <c r="AS31" s="163"/>
    </row>
    <row r="32" spans="1:45" ht="27.75" customHeight="1">
      <c r="A32" s="93">
        <v>11</v>
      </c>
      <c r="B32" s="86" t="s">
        <v>47</v>
      </c>
      <c r="C32" s="201">
        <f t="shared" si="1"/>
        <v>2</v>
      </c>
      <c r="D32" s="87">
        <v>1</v>
      </c>
      <c r="E32" s="164">
        <f t="shared" si="6"/>
        <v>15</v>
      </c>
      <c r="F32" s="155">
        <f t="shared" si="3"/>
        <v>15</v>
      </c>
      <c r="G32" s="156">
        <f t="shared" si="7"/>
        <v>0</v>
      </c>
      <c r="H32" s="156">
        <f t="shared" si="4"/>
        <v>0</v>
      </c>
      <c r="I32" s="157">
        <f t="shared" si="5"/>
        <v>0</v>
      </c>
      <c r="J32" s="281"/>
      <c r="K32" s="281"/>
      <c r="L32" s="281"/>
      <c r="M32" s="281"/>
      <c r="N32" s="282"/>
      <c r="O32" s="283"/>
      <c r="P32" s="281"/>
      <c r="Q32" s="281"/>
      <c r="R32" s="281"/>
      <c r="S32" s="281"/>
      <c r="T32" s="282"/>
      <c r="U32" s="285"/>
      <c r="V32" s="281"/>
      <c r="W32" s="281"/>
      <c r="X32" s="281"/>
      <c r="Y32" s="281"/>
      <c r="Z32" s="282"/>
      <c r="AA32" s="283"/>
      <c r="AB32" s="281"/>
      <c r="AC32" s="281"/>
      <c r="AD32" s="281"/>
      <c r="AE32" s="281"/>
      <c r="AF32" s="282"/>
      <c r="AG32" s="285"/>
      <c r="AH32" s="156">
        <v>1</v>
      </c>
      <c r="AI32" s="156"/>
      <c r="AJ32" s="156"/>
      <c r="AK32" s="156"/>
      <c r="AL32" s="165" t="s">
        <v>33</v>
      </c>
      <c r="AM32" s="163">
        <v>2</v>
      </c>
      <c r="AN32" s="156"/>
      <c r="AO32" s="156"/>
      <c r="AP32" s="156"/>
      <c r="AQ32" s="156"/>
      <c r="AR32" s="165"/>
      <c r="AS32" s="163"/>
    </row>
    <row r="33" spans="1:45" ht="27.75" customHeight="1">
      <c r="A33" s="93">
        <v>12</v>
      </c>
      <c r="B33" s="86" t="s">
        <v>48</v>
      </c>
      <c r="C33" s="201">
        <f t="shared" si="1"/>
        <v>4</v>
      </c>
      <c r="D33" s="87">
        <v>0</v>
      </c>
      <c r="E33" s="164">
        <f t="shared" si="6"/>
        <v>60</v>
      </c>
      <c r="F33" s="155">
        <f t="shared" si="3"/>
        <v>0</v>
      </c>
      <c r="G33" s="156">
        <f t="shared" si="7"/>
        <v>60</v>
      </c>
      <c r="H33" s="156">
        <f t="shared" si="4"/>
        <v>0</v>
      </c>
      <c r="I33" s="157">
        <f t="shared" si="5"/>
        <v>0</v>
      </c>
      <c r="J33" s="281"/>
      <c r="K33" s="281"/>
      <c r="L33" s="281"/>
      <c r="M33" s="281"/>
      <c r="N33" s="282"/>
      <c r="O33" s="283"/>
      <c r="P33" s="281"/>
      <c r="Q33" s="281"/>
      <c r="R33" s="281"/>
      <c r="S33" s="281"/>
      <c r="T33" s="282"/>
      <c r="U33" s="285"/>
      <c r="V33" s="281"/>
      <c r="W33" s="281"/>
      <c r="X33" s="281"/>
      <c r="Y33" s="281"/>
      <c r="Z33" s="282"/>
      <c r="AA33" s="283"/>
      <c r="AB33" s="281"/>
      <c r="AC33" s="281">
        <v>2</v>
      </c>
      <c r="AD33" s="281"/>
      <c r="AE33" s="281"/>
      <c r="AF33" s="282"/>
      <c r="AG33" s="285">
        <v>2</v>
      </c>
      <c r="AH33" s="156"/>
      <c r="AI33" s="156">
        <v>2</v>
      </c>
      <c r="AJ33" s="156"/>
      <c r="AK33" s="156"/>
      <c r="AL33" s="165"/>
      <c r="AM33" s="161">
        <v>2</v>
      </c>
      <c r="AN33" s="156"/>
      <c r="AO33" s="156"/>
      <c r="AP33" s="156"/>
      <c r="AQ33" s="156"/>
      <c r="AR33" s="165"/>
      <c r="AS33" s="163"/>
    </row>
    <row r="34" spans="1:45" ht="27.75" customHeight="1">
      <c r="A34" s="93">
        <v>13</v>
      </c>
      <c r="B34" s="90" t="s">
        <v>49</v>
      </c>
      <c r="C34" s="201">
        <f t="shared" si="1"/>
        <v>5</v>
      </c>
      <c r="D34" s="87">
        <v>1</v>
      </c>
      <c r="E34" s="164">
        <f t="shared" si="6"/>
        <v>60</v>
      </c>
      <c r="F34" s="155">
        <f t="shared" si="3"/>
        <v>60</v>
      </c>
      <c r="G34" s="156">
        <f t="shared" si="7"/>
        <v>0</v>
      </c>
      <c r="H34" s="156">
        <f t="shared" si="4"/>
        <v>0</v>
      </c>
      <c r="I34" s="157">
        <f t="shared" si="5"/>
        <v>0</v>
      </c>
      <c r="J34" s="281"/>
      <c r="K34" s="281"/>
      <c r="L34" s="281"/>
      <c r="M34" s="281"/>
      <c r="N34" s="282"/>
      <c r="O34" s="283"/>
      <c r="P34" s="281"/>
      <c r="Q34" s="281"/>
      <c r="R34" s="281"/>
      <c r="S34" s="281"/>
      <c r="T34" s="282"/>
      <c r="U34" s="285"/>
      <c r="V34" s="281">
        <v>2</v>
      </c>
      <c r="W34" s="281"/>
      <c r="X34" s="281"/>
      <c r="Y34" s="281"/>
      <c r="Z34" s="282"/>
      <c r="AA34" s="283">
        <v>2</v>
      </c>
      <c r="AB34" s="281">
        <v>2</v>
      </c>
      <c r="AC34" s="281"/>
      <c r="AD34" s="281"/>
      <c r="AE34" s="281"/>
      <c r="AF34" s="282" t="s">
        <v>33</v>
      </c>
      <c r="AG34" s="285">
        <v>3</v>
      </c>
      <c r="AH34" s="156"/>
      <c r="AI34" s="156"/>
      <c r="AJ34" s="156"/>
      <c r="AK34" s="156"/>
      <c r="AL34" s="165"/>
      <c r="AM34" s="161"/>
      <c r="AN34" s="156"/>
      <c r="AO34" s="156"/>
      <c r="AP34" s="156"/>
      <c r="AQ34" s="156"/>
      <c r="AR34" s="165"/>
      <c r="AS34" s="163"/>
    </row>
    <row r="35" spans="1:45" ht="27.75" customHeight="1">
      <c r="A35" s="93">
        <v>14</v>
      </c>
      <c r="B35" s="90" t="s">
        <v>50</v>
      </c>
      <c r="C35" s="201">
        <f t="shared" si="1"/>
        <v>4</v>
      </c>
      <c r="D35" s="87">
        <v>0</v>
      </c>
      <c r="E35" s="164">
        <f>SUM(J35:M35,P35:S35,V35:Y35,AB35:AE35,AH35:AK35,AN35:AQ35,AT35:AW35,AY35:BB35)*15</f>
        <v>60</v>
      </c>
      <c r="F35" s="155">
        <f t="shared" si="3"/>
        <v>0</v>
      </c>
      <c r="G35" s="156">
        <f>SUM(K35,Q35,W35,AC35,AI35,AO35,AU35,AZ35)*15</f>
        <v>0</v>
      </c>
      <c r="H35" s="156">
        <f t="shared" si="4"/>
        <v>0</v>
      </c>
      <c r="I35" s="157">
        <f t="shared" si="5"/>
        <v>60</v>
      </c>
      <c r="J35" s="281"/>
      <c r="K35" s="281"/>
      <c r="L35" s="281"/>
      <c r="M35" s="281"/>
      <c r="N35" s="282"/>
      <c r="O35" s="283"/>
      <c r="P35" s="281"/>
      <c r="Q35" s="281"/>
      <c r="R35" s="281"/>
      <c r="S35" s="281"/>
      <c r="T35" s="282"/>
      <c r="U35" s="285"/>
      <c r="V35" s="281"/>
      <c r="W35" s="281"/>
      <c r="X35" s="281"/>
      <c r="Y35" s="281"/>
      <c r="Z35" s="282"/>
      <c r="AA35" s="283"/>
      <c r="AB35" s="281"/>
      <c r="AC35" s="281"/>
      <c r="AD35" s="281"/>
      <c r="AE35" s="281"/>
      <c r="AF35" s="282"/>
      <c r="AG35" s="285"/>
      <c r="AH35" s="156"/>
      <c r="AI35" s="156"/>
      <c r="AJ35" s="156"/>
      <c r="AK35" s="156">
        <v>2</v>
      </c>
      <c r="AL35" s="165"/>
      <c r="AM35" s="161">
        <v>2</v>
      </c>
      <c r="AN35" s="156"/>
      <c r="AO35" s="156"/>
      <c r="AP35" s="156"/>
      <c r="AQ35" s="156">
        <v>2</v>
      </c>
      <c r="AR35" s="165"/>
      <c r="AS35" s="163">
        <v>2</v>
      </c>
    </row>
    <row r="36" spans="1:45" ht="27.75" customHeight="1">
      <c r="A36" s="93">
        <v>15</v>
      </c>
      <c r="B36" s="90" t="s">
        <v>51</v>
      </c>
      <c r="C36" s="201">
        <f t="shared" si="1"/>
        <v>2</v>
      </c>
      <c r="D36" s="94">
        <v>1</v>
      </c>
      <c r="E36" s="164">
        <f>SUM(J36:M36,P36:S36,V36:Y36,AB36:AE36,AH36:AK36,AN36:AQ36,AT36:AW36,AY36:BB36)*15</f>
        <v>0</v>
      </c>
      <c r="F36" s="155">
        <f t="shared" si="3"/>
        <v>0</v>
      </c>
      <c r="G36" s="156">
        <f>SUM(K36,Q36,W36,AC36,AI36,AO36,AU36,AZ36)*15</f>
        <v>0</v>
      </c>
      <c r="H36" s="156">
        <f t="shared" si="4"/>
        <v>0</v>
      </c>
      <c r="I36" s="157">
        <f t="shared" si="5"/>
        <v>0</v>
      </c>
      <c r="J36" s="287"/>
      <c r="K36" s="281"/>
      <c r="L36" s="281"/>
      <c r="M36" s="281"/>
      <c r="N36" s="282"/>
      <c r="O36" s="283"/>
      <c r="P36" s="287"/>
      <c r="Q36" s="281"/>
      <c r="R36" s="281"/>
      <c r="S36" s="281"/>
      <c r="T36" s="282"/>
      <c r="U36" s="285"/>
      <c r="V36" s="287"/>
      <c r="W36" s="281"/>
      <c r="X36" s="281"/>
      <c r="Y36" s="281"/>
      <c r="Z36" s="282"/>
      <c r="AA36" s="283"/>
      <c r="AB36" s="287"/>
      <c r="AC36" s="281"/>
      <c r="AD36" s="281"/>
      <c r="AE36" s="281"/>
      <c r="AF36" s="282"/>
      <c r="AG36" s="285"/>
      <c r="AH36" s="169"/>
      <c r="AI36" s="156"/>
      <c r="AJ36" s="156"/>
      <c r="AK36" s="156"/>
      <c r="AL36" s="165"/>
      <c r="AM36" s="161"/>
      <c r="AN36" s="169"/>
      <c r="AO36" s="156"/>
      <c r="AP36" s="156"/>
      <c r="AQ36" s="156"/>
      <c r="AR36" s="165" t="s">
        <v>33</v>
      </c>
      <c r="AS36" s="163">
        <v>2</v>
      </c>
    </row>
    <row r="37" spans="1:45" ht="27.75" customHeight="1" thickBot="1">
      <c r="A37" s="93">
        <v>16</v>
      </c>
      <c r="B37" s="90" t="s">
        <v>52</v>
      </c>
      <c r="C37" s="137">
        <f t="shared" si="1"/>
        <v>8</v>
      </c>
      <c r="D37" s="95"/>
      <c r="E37" s="164">
        <f>SUM(J37:M37,P37:S37,V37:Y37,AB37:AE37,AH37:AK37,AN37:AQ37,AT37:AW37,AY37:BB37)*15</f>
        <v>0</v>
      </c>
      <c r="F37" s="155">
        <f t="shared" si="3"/>
        <v>0</v>
      </c>
      <c r="G37" s="156">
        <f>SUM(K37,Q37,W37,AC37,AI37,AO37,AU37,AZ37)*15</f>
        <v>0</v>
      </c>
      <c r="H37" s="156">
        <f t="shared" si="4"/>
        <v>0</v>
      </c>
      <c r="I37" s="157">
        <f t="shared" si="5"/>
        <v>0</v>
      </c>
      <c r="J37" s="284"/>
      <c r="K37" s="280"/>
      <c r="L37" s="280"/>
      <c r="M37" s="281"/>
      <c r="N37" s="282"/>
      <c r="O37" s="281"/>
      <c r="P37" s="288"/>
      <c r="Q37" s="280"/>
      <c r="R37" s="280"/>
      <c r="S37" s="281"/>
      <c r="T37" s="282"/>
      <c r="U37" s="285"/>
      <c r="V37" s="284"/>
      <c r="W37" s="280"/>
      <c r="X37" s="280"/>
      <c r="Y37" s="281"/>
      <c r="Z37" s="282"/>
      <c r="AA37" s="281"/>
      <c r="AB37" s="288"/>
      <c r="AC37" s="280"/>
      <c r="AD37" s="280"/>
      <c r="AE37" s="281"/>
      <c r="AF37" s="282"/>
      <c r="AG37" s="285"/>
      <c r="AH37" s="154"/>
      <c r="AI37" s="164"/>
      <c r="AJ37" s="164"/>
      <c r="AK37" s="156"/>
      <c r="AL37" s="165"/>
      <c r="AM37" s="171"/>
      <c r="AN37" s="174"/>
      <c r="AO37" s="164"/>
      <c r="AP37" s="164"/>
      <c r="AQ37" s="156"/>
      <c r="AR37" s="165"/>
      <c r="AS37" s="163">
        <v>8</v>
      </c>
    </row>
    <row r="38" spans="1:45" ht="9.75" customHeight="1" thickBot="1" thickTop="1">
      <c r="A38" s="210"/>
      <c r="B38" s="90"/>
      <c r="C38" s="166"/>
      <c r="D38" s="211"/>
      <c r="E38" s="207"/>
      <c r="F38" s="169"/>
      <c r="G38" s="169"/>
      <c r="H38" s="169"/>
      <c r="I38" s="169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169"/>
      <c r="AI38" s="169"/>
      <c r="AJ38" s="169"/>
      <c r="AK38" s="169"/>
      <c r="AL38" s="169"/>
      <c r="AM38" s="175"/>
      <c r="AN38" s="169"/>
      <c r="AO38" s="169"/>
      <c r="AP38" s="169"/>
      <c r="AQ38" s="169"/>
      <c r="AR38" s="169"/>
      <c r="AS38" s="176"/>
    </row>
    <row r="39" spans="1:45" ht="27.75" customHeight="1" thickBot="1">
      <c r="A39" s="91" t="s">
        <v>53</v>
      </c>
      <c r="B39" s="96" t="s">
        <v>95</v>
      </c>
      <c r="C39" s="204">
        <f>SUM(C40:C44)</f>
        <v>22</v>
      </c>
      <c r="D39" s="77"/>
      <c r="E39" s="143">
        <f>SUM(E40:E44)</f>
        <v>360</v>
      </c>
      <c r="F39" s="175"/>
      <c r="G39" s="175"/>
      <c r="H39" s="175"/>
      <c r="I39" s="175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6"/>
    </row>
    <row r="40" spans="1:45" ht="27.75" customHeight="1">
      <c r="A40" s="97">
        <v>1</v>
      </c>
      <c r="B40" s="98" t="s">
        <v>54</v>
      </c>
      <c r="C40" s="200">
        <f t="shared" si="1"/>
        <v>5</v>
      </c>
      <c r="D40" s="87">
        <v>1</v>
      </c>
      <c r="E40" s="177">
        <f>SUM(J40:M40,P40:S40,V40:Y40,AB40:AE40,AH40:AK40,AN40:AQ40,AT40:AW40,AY40:BB40)*15</f>
        <v>90</v>
      </c>
      <c r="F40" s="155">
        <f aca="true" t="shared" si="8" ref="F40:I44">SUM(J40,P40,V40,AB40,AH40,AN40,AT40,AY40)*15</f>
        <v>60</v>
      </c>
      <c r="G40" s="156">
        <f t="shared" si="8"/>
        <v>30</v>
      </c>
      <c r="H40" s="156">
        <f t="shared" si="8"/>
        <v>0</v>
      </c>
      <c r="I40" s="157">
        <f t="shared" si="8"/>
        <v>0</v>
      </c>
      <c r="J40" s="281">
        <v>2</v>
      </c>
      <c r="K40" s="281">
        <v>1</v>
      </c>
      <c r="L40" s="281"/>
      <c r="M40" s="281"/>
      <c r="N40" s="282"/>
      <c r="O40" s="283">
        <v>2</v>
      </c>
      <c r="P40" s="281">
        <v>2</v>
      </c>
      <c r="Q40" s="281">
        <v>1</v>
      </c>
      <c r="R40" s="281"/>
      <c r="S40" s="281"/>
      <c r="T40" s="282" t="s">
        <v>33</v>
      </c>
      <c r="U40" s="285">
        <v>3</v>
      </c>
      <c r="V40" s="281"/>
      <c r="W40" s="281"/>
      <c r="X40" s="281"/>
      <c r="Y40" s="281"/>
      <c r="Z40" s="282"/>
      <c r="AA40" s="283"/>
      <c r="AB40" s="281"/>
      <c r="AC40" s="281"/>
      <c r="AD40" s="281"/>
      <c r="AE40" s="281"/>
      <c r="AF40" s="282"/>
      <c r="AG40" s="285"/>
      <c r="AH40" s="156"/>
      <c r="AI40" s="156"/>
      <c r="AJ40" s="156"/>
      <c r="AK40" s="156"/>
      <c r="AL40" s="165"/>
      <c r="AM40" s="161"/>
      <c r="AN40" s="156"/>
      <c r="AO40" s="156"/>
      <c r="AP40" s="156"/>
      <c r="AQ40" s="156"/>
      <c r="AR40" s="156"/>
      <c r="AS40" s="163"/>
    </row>
    <row r="41" spans="1:45" ht="27.75" customHeight="1">
      <c r="A41" s="97">
        <v>2</v>
      </c>
      <c r="B41" s="90" t="s">
        <v>55</v>
      </c>
      <c r="C41" s="201">
        <f t="shared" si="1"/>
        <v>4</v>
      </c>
      <c r="D41" s="87">
        <v>1</v>
      </c>
      <c r="E41" s="164">
        <f>SUM(J41:M41,P41:S41,V41:Y41,AB41:AE41,AH41:AK41,AN41:AQ41,AT41:AW41,AY41:BB41)*15</f>
        <v>60</v>
      </c>
      <c r="F41" s="155">
        <f t="shared" si="8"/>
        <v>30</v>
      </c>
      <c r="G41" s="156">
        <f t="shared" si="8"/>
        <v>30</v>
      </c>
      <c r="H41" s="156">
        <f t="shared" si="8"/>
        <v>0</v>
      </c>
      <c r="I41" s="157">
        <f t="shared" si="8"/>
        <v>0</v>
      </c>
      <c r="J41" s="287"/>
      <c r="K41" s="281"/>
      <c r="L41" s="281"/>
      <c r="M41" s="281"/>
      <c r="N41" s="282"/>
      <c r="O41" s="283"/>
      <c r="P41" s="281">
        <v>2</v>
      </c>
      <c r="Q41" s="281">
        <v>2</v>
      </c>
      <c r="R41" s="281"/>
      <c r="S41" s="281"/>
      <c r="T41" s="282" t="s">
        <v>33</v>
      </c>
      <c r="U41" s="285">
        <v>4</v>
      </c>
      <c r="V41" s="281"/>
      <c r="W41" s="281"/>
      <c r="X41" s="281"/>
      <c r="Y41" s="281"/>
      <c r="Z41" s="282"/>
      <c r="AA41" s="283"/>
      <c r="AB41" s="281"/>
      <c r="AC41" s="281"/>
      <c r="AD41" s="281"/>
      <c r="AE41" s="281"/>
      <c r="AF41" s="282"/>
      <c r="AG41" s="285"/>
      <c r="AH41" s="156"/>
      <c r="AI41" s="156"/>
      <c r="AJ41" s="156"/>
      <c r="AK41" s="156"/>
      <c r="AL41" s="165"/>
      <c r="AM41" s="161"/>
      <c r="AN41" s="156"/>
      <c r="AO41" s="156"/>
      <c r="AP41" s="159"/>
      <c r="AQ41" s="156"/>
      <c r="AR41" s="156"/>
      <c r="AS41" s="163"/>
    </row>
    <row r="42" spans="1:45" ht="27.75" customHeight="1">
      <c r="A42" s="97">
        <v>3</v>
      </c>
      <c r="B42" s="90" t="s">
        <v>56</v>
      </c>
      <c r="C42" s="201">
        <f t="shared" si="1"/>
        <v>11</v>
      </c>
      <c r="D42" s="87">
        <v>1</v>
      </c>
      <c r="E42" s="164">
        <f>SUM(J42:M42,P42:S42,V42:Y42,AB42:AE42,AH42:AK42,AN42:AQ42,AT42:AW42,AY42:BB42)*15</f>
        <v>150</v>
      </c>
      <c r="F42" s="155">
        <f t="shared" si="8"/>
        <v>60</v>
      </c>
      <c r="G42" s="156">
        <f t="shared" si="8"/>
        <v>90</v>
      </c>
      <c r="H42" s="156">
        <f t="shared" si="8"/>
        <v>0</v>
      </c>
      <c r="I42" s="157">
        <f t="shared" si="8"/>
        <v>0</v>
      </c>
      <c r="J42" s="281"/>
      <c r="K42" s="281"/>
      <c r="L42" s="281"/>
      <c r="M42" s="281"/>
      <c r="N42" s="282"/>
      <c r="O42" s="283"/>
      <c r="P42" s="281">
        <v>1</v>
      </c>
      <c r="Q42" s="281">
        <v>2</v>
      </c>
      <c r="R42" s="281"/>
      <c r="S42" s="281"/>
      <c r="T42" s="282"/>
      <c r="U42" s="285">
        <v>3</v>
      </c>
      <c r="V42" s="281">
        <v>1</v>
      </c>
      <c r="W42" s="281">
        <v>2</v>
      </c>
      <c r="X42" s="281"/>
      <c r="Y42" s="281"/>
      <c r="Z42" s="282"/>
      <c r="AA42" s="283">
        <v>3</v>
      </c>
      <c r="AB42" s="281">
        <v>2</v>
      </c>
      <c r="AC42" s="281">
        <v>2</v>
      </c>
      <c r="AD42" s="281"/>
      <c r="AE42" s="281"/>
      <c r="AF42" s="282" t="s">
        <v>33</v>
      </c>
      <c r="AG42" s="285">
        <v>5</v>
      </c>
      <c r="AH42" s="156"/>
      <c r="AI42" s="156"/>
      <c r="AJ42" s="156"/>
      <c r="AK42" s="156"/>
      <c r="AL42" s="165"/>
      <c r="AM42" s="161"/>
      <c r="AN42" s="169"/>
      <c r="AO42" s="156"/>
      <c r="AP42" s="159"/>
      <c r="AQ42" s="156"/>
      <c r="AR42" s="156"/>
      <c r="AS42" s="163"/>
    </row>
    <row r="43" spans="1:45" ht="27.75" customHeight="1">
      <c r="A43" s="97">
        <v>4</v>
      </c>
      <c r="B43" s="90" t="s">
        <v>57</v>
      </c>
      <c r="C43" s="201">
        <f t="shared" si="1"/>
        <v>1</v>
      </c>
      <c r="D43" s="87">
        <v>0</v>
      </c>
      <c r="E43" s="164">
        <f>SUM(J43:M43,P43:S43,V43:Y43,AB43:AE43,AH43:AK43,AN43:AQ43,AT43:AW43,AY43:BB43)*15</f>
        <v>30</v>
      </c>
      <c r="F43" s="155">
        <f t="shared" si="8"/>
        <v>30</v>
      </c>
      <c r="G43" s="156">
        <f t="shared" si="8"/>
        <v>0</v>
      </c>
      <c r="H43" s="156">
        <f t="shared" si="8"/>
        <v>0</v>
      </c>
      <c r="I43" s="157">
        <f t="shared" si="8"/>
        <v>0</v>
      </c>
      <c r="J43" s="287"/>
      <c r="K43" s="281"/>
      <c r="L43" s="281"/>
      <c r="M43" s="281"/>
      <c r="N43" s="282"/>
      <c r="O43" s="283"/>
      <c r="P43" s="287"/>
      <c r="Q43" s="281"/>
      <c r="R43" s="281"/>
      <c r="S43" s="281"/>
      <c r="T43" s="282"/>
      <c r="U43" s="285"/>
      <c r="V43" s="287"/>
      <c r="W43" s="281"/>
      <c r="X43" s="281"/>
      <c r="Y43" s="281"/>
      <c r="Z43" s="282"/>
      <c r="AA43" s="283"/>
      <c r="AB43" s="287"/>
      <c r="AC43" s="281"/>
      <c r="AD43" s="281"/>
      <c r="AE43" s="281"/>
      <c r="AF43" s="282"/>
      <c r="AG43" s="285"/>
      <c r="AH43" s="169"/>
      <c r="AI43" s="156"/>
      <c r="AJ43" s="156"/>
      <c r="AK43" s="156"/>
      <c r="AL43" s="165"/>
      <c r="AM43" s="161"/>
      <c r="AN43" s="169">
        <v>2</v>
      </c>
      <c r="AO43" s="156"/>
      <c r="AP43" s="159"/>
      <c r="AQ43" s="156"/>
      <c r="AR43" s="156"/>
      <c r="AS43" s="163">
        <v>1</v>
      </c>
    </row>
    <row r="44" spans="1:45" ht="27.75" customHeight="1">
      <c r="A44" s="93">
        <v>5</v>
      </c>
      <c r="B44" s="90" t="s">
        <v>58</v>
      </c>
      <c r="C44" s="137">
        <f t="shared" si="1"/>
        <v>1</v>
      </c>
      <c r="D44" s="87">
        <v>0</v>
      </c>
      <c r="E44" s="164">
        <f>SUM(J44:M44,P44:S44,V44:Y44,AB44:AE44,AH44:AK44,AN44:AQ44,AT44:AW44,AY44:BB44)*15</f>
        <v>30</v>
      </c>
      <c r="F44" s="155">
        <f t="shared" si="8"/>
        <v>0</v>
      </c>
      <c r="G44" s="156">
        <f t="shared" si="8"/>
        <v>30</v>
      </c>
      <c r="H44" s="156">
        <f t="shared" si="8"/>
        <v>0</v>
      </c>
      <c r="I44" s="157">
        <f t="shared" si="8"/>
        <v>0</v>
      </c>
      <c r="J44" s="284"/>
      <c r="K44" s="280">
        <v>2</v>
      </c>
      <c r="L44" s="280"/>
      <c r="M44" s="281"/>
      <c r="N44" s="282"/>
      <c r="O44" s="281">
        <v>1</v>
      </c>
      <c r="P44" s="288"/>
      <c r="Q44" s="280"/>
      <c r="R44" s="280"/>
      <c r="S44" s="281"/>
      <c r="T44" s="282"/>
      <c r="U44" s="285"/>
      <c r="V44" s="284"/>
      <c r="W44" s="280"/>
      <c r="X44" s="280"/>
      <c r="Y44" s="281"/>
      <c r="Z44" s="282"/>
      <c r="AA44" s="281"/>
      <c r="AB44" s="288"/>
      <c r="AC44" s="280"/>
      <c r="AD44" s="280"/>
      <c r="AE44" s="281"/>
      <c r="AF44" s="282"/>
      <c r="AG44" s="285"/>
      <c r="AH44" s="154"/>
      <c r="AI44" s="164"/>
      <c r="AJ44" s="164"/>
      <c r="AK44" s="156"/>
      <c r="AL44" s="165"/>
      <c r="AM44" s="171"/>
      <c r="AN44" s="174"/>
      <c r="AO44" s="164"/>
      <c r="AP44" s="164"/>
      <c r="AQ44" s="164"/>
      <c r="AR44" s="156"/>
      <c r="AS44" s="163"/>
    </row>
    <row r="45" spans="1:45" ht="9" customHeight="1" thickBot="1">
      <c r="A45" s="212"/>
      <c r="B45" s="90"/>
      <c r="C45" s="166"/>
      <c r="D45" s="213"/>
      <c r="E45" s="164"/>
      <c r="F45" s="169"/>
      <c r="G45" s="169"/>
      <c r="H45" s="169"/>
      <c r="I45" s="169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169"/>
      <c r="AI45" s="169"/>
      <c r="AJ45" s="169"/>
      <c r="AK45" s="169"/>
      <c r="AL45" s="169"/>
      <c r="AM45" s="175"/>
      <c r="AN45" s="169"/>
      <c r="AO45" s="169"/>
      <c r="AP45" s="169"/>
      <c r="AQ45" s="169"/>
      <c r="AR45" s="169"/>
      <c r="AS45" s="176"/>
    </row>
    <row r="46" spans="1:45" ht="33" customHeight="1" thickBot="1">
      <c r="A46" s="214" t="s">
        <v>33</v>
      </c>
      <c r="B46" s="359" t="s">
        <v>96</v>
      </c>
      <c r="C46" s="204">
        <f>SUM(C47:C63)</f>
        <v>22</v>
      </c>
      <c r="D46" s="77"/>
      <c r="E46" s="178">
        <f>SUM(E47:E63)</f>
        <v>435</v>
      </c>
      <c r="F46" s="171"/>
      <c r="G46" s="175"/>
      <c r="H46" s="175"/>
      <c r="I46" s="175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6"/>
    </row>
    <row r="47" spans="1:45" ht="27.75" customHeight="1">
      <c r="A47" s="99">
        <v>1</v>
      </c>
      <c r="B47" s="360" t="s">
        <v>80</v>
      </c>
      <c r="C47" s="200">
        <f t="shared" si="1"/>
        <v>1</v>
      </c>
      <c r="D47" s="87">
        <v>0</v>
      </c>
      <c r="E47" s="154">
        <f aca="true" t="shared" si="9" ref="E47:E67">SUM(J47:M47,P47:S47,V47:Y47,AB47:AE47,AH47:AK47,AN47:AQ47,AT47:AW47,AY47:BB47)*15</f>
        <v>15</v>
      </c>
      <c r="F47" s="155">
        <f aca="true" t="shared" si="10" ref="F47:F63">SUM(J47,P47,V47,AB47,AH47,AN47,AT47,AY47)*15</f>
        <v>15</v>
      </c>
      <c r="G47" s="156">
        <f aca="true" t="shared" si="11" ref="G47:G63">SUM(K47,Q47,W47,AC47,AI47,AO47,AU47,AZ47)*15</f>
        <v>0</v>
      </c>
      <c r="H47" s="156">
        <f aca="true" t="shared" si="12" ref="H47:H63">SUM(L47,R47,X47,AD47,AJ47,AP47,AV47,BA47)*15</f>
        <v>0</v>
      </c>
      <c r="I47" s="157">
        <f aca="true" t="shared" si="13" ref="I47:I63">SUM(M47,S47,Y47,AE47,AK47,AQ47,AW47,BB47)*15</f>
        <v>0</v>
      </c>
      <c r="J47" s="287"/>
      <c r="K47" s="281"/>
      <c r="L47" s="281"/>
      <c r="M47" s="281"/>
      <c r="N47" s="281"/>
      <c r="O47" s="283"/>
      <c r="P47" s="281"/>
      <c r="Q47" s="281"/>
      <c r="R47" s="281"/>
      <c r="S47" s="281"/>
      <c r="T47" s="282"/>
      <c r="U47" s="285"/>
      <c r="V47" s="289">
        <v>1</v>
      </c>
      <c r="W47" s="290"/>
      <c r="X47" s="290"/>
      <c r="Y47" s="291"/>
      <c r="Z47" s="292"/>
      <c r="AA47" s="283">
        <v>1</v>
      </c>
      <c r="AB47" s="293"/>
      <c r="AC47" s="290"/>
      <c r="AD47" s="290"/>
      <c r="AE47" s="291"/>
      <c r="AF47" s="292"/>
      <c r="AG47" s="285"/>
      <c r="AH47" s="179"/>
      <c r="AI47" s="180"/>
      <c r="AJ47" s="180"/>
      <c r="AK47" s="181"/>
      <c r="AL47" s="182"/>
      <c r="AM47" s="161"/>
      <c r="AN47" s="183"/>
      <c r="AO47" s="180"/>
      <c r="AP47" s="180"/>
      <c r="AQ47" s="181"/>
      <c r="AR47" s="182"/>
      <c r="AS47" s="163"/>
    </row>
    <row r="48" spans="1:45" ht="27.75" customHeight="1">
      <c r="A48" s="99">
        <v>2</v>
      </c>
      <c r="B48" s="361" t="s">
        <v>103</v>
      </c>
      <c r="C48" s="201">
        <f t="shared" si="1"/>
        <v>1</v>
      </c>
      <c r="D48" s="87">
        <v>0</v>
      </c>
      <c r="E48" s="154">
        <f t="shared" si="9"/>
        <v>15</v>
      </c>
      <c r="F48" s="155">
        <f t="shared" si="10"/>
        <v>0</v>
      </c>
      <c r="G48" s="156">
        <f t="shared" si="11"/>
        <v>0</v>
      </c>
      <c r="H48" s="156">
        <f t="shared" si="12"/>
        <v>15</v>
      </c>
      <c r="I48" s="157">
        <f t="shared" si="13"/>
        <v>0</v>
      </c>
      <c r="J48" s="287"/>
      <c r="K48" s="281"/>
      <c r="L48" s="281"/>
      <c r="M48" s="281"/>
      <c r="N48" s="281"/>
      <c r="O48" s="283"/>
      <c r="P48" s="287"/>
      <c r="Q48" s="281"/>
      <c r="R48" s="281"/>
      <c r="S48" s="281"/>
      <c r="T48" s="282"/>
      <c r="U48" s="285"/>
      <c r="V48" s="294"/>
      <c r="W48" s="295"/>
      <c r="X48" s="295"/>
      <c r="Y48" s="296"/>
      <c r="Z48" s="292"/>
      <c r="AA48" s="283"/>
      <c r="AB48" s="297"/>
      <c r="AC48" s="295"/>
      <c r="AD48" s="295"/>
      <c r="AE48" s="296"/>
      <c r="AF48" s="292"/>
      <c r="AG48" s="285"/>
      <c r="AH48" s="184"/>
      <c r="AI48" s="185"/>
      <c r="AJ48" s="158">
        <v>1</v>
      </c>
      <c r="AK48" s="186"/>
      <c r="AL48" s="182"/>
      <c r="AM48" s="161">
        <v>1</v>
      </c>
      <c r="AN48" s="187"/>
      <c r="AO48" s="185"/>
      <c r="AP48" s="185"/>
      <c r="AQ48" s="186"/>
      <c r="AR48" s="182"/>
      <c r="AS48" s="163"/>
    </row>
    <row r="49" spans="1:45" ht="27.75" customHeight="1">
      <c r="A49" s="99">
        <v>3</v>
      </c>
      <c r="B49" s="361" t="s">
        <v>81</v>
      </c>
      <c r="C49" s="201">
        <f t="shared" si="1"/>
        <v>1</v>
      </c>
      <c r="D49" s="87">
        <v>1</v>
      </c>
      <c r="E49" s="154">
        <f t="shared" si="9"/>
        <v>15</v>
      </c>
      <c r="F49" s="155">
        <f t="shared" si="10"/>
        <v>15</v>
      </c>
      <c r="G49" s="156">
        <f t="shared" si="11"/>
        <v>0</v>
      </c>
      <c r="H49" s="156">
        <f t="shared" si="12"/>
        <v>0</v>
      </c>
      <c r="I49" s="157">
        <f t="shared" si="13"/>
        <v>0</v>
      </c>
      <c r="J49" s="287"/>
      <c r="K49" s="281"/>
      <c r="L49" s="281"/>
      <c r="M49" s="281"/>
      <c r="N49" s="281"/>
      <c r="O49" s="283"/>
      <c r="P49" s="287"/>
      <c r="Q49" s="281"/>
      <c r="R49" s="281"/>
      <c r="S49" s="281"/>
      <c r="T49" s="282"/>
      <c r="U49" s="285"/>
      <c r="V49" s="298">
        <v>1</v>
      </c>
      <c r="W49" s="280"/>
      <c r="X49" s="280"/>
      <c r="Y49" s="299"/>
      <c r="Z49" s="292" t="s">
        <v>33</v>
      </c>
      <c r="AA49" s="283">
        <v>1</v>
      </c>
      <c r="AB49" s="288"/>
      <c r="AC49" s="280"/>
      <c r="AD49" s="280"/>
      <c r="AE49" s="299"/>
      <c r="AF49" s="292"/>
      <c r="AG49" s="285"/>
      <c r="AH49" s="188"/>
      <c r="AI49" s="158"/>
      <c r="AJ49" s="158"/>
      <c r="AK49" s="189"/>
      <c r="AL49" s="182"/>
      <c r="AM49" s="161"/>
      <c r="AN49" s="173"/>
      <c r="AO49" s="158"/>
      <c r="AP49" s="158"/>
      <c r="AQ49" s="189"/>
      <c r="AR49" s="182"/>
      <c r="AS49" s="163"/>
    </row>
    <row r="50" spans="1:45" ht="27.75" customHeight="1">
      <c r="A50" s="99">
        <v>4</v>
      </c>
      <c r="B50" s="361" t="s">
        <v>82</v>
      </c>
      <c r="C50" s="201">
        <f t="shared" si="1"/>
        <v>1</v>
      </c>
      <c r="D50" s="87">
        <v>0</v>
      </c>
      <c r="E50" s="154">
        <f t="shared" si="9"/>
        <v>30</v>
      </c>
      <c r="F50" s="155">
        <f t="shared" si="10"/>
        <v>0</v>
      </c>
      <c r="G50" s="156">
        <f t="shared" si="11"/>
        <v>0</v>
      </c>
      <c r="H50" s="156">
        <f t="shared" si="12"/>
        <v>30</v>
      </c>
      <c r="I50" s="157">
        <f t="shared" si="13"/>
        <v>0</v>
      </c>
      <c r="J50" s="287"/>
      <c r="K50" s="281"/>
      <c r="L50" s="281"/>
      <c r="M50" s="281"/>
      <c r="N50" s="281"/>
      <c r="O50" s="283"/>
      <c r="P50" s="287"/>
      <c r="Q50" s="281"/>
      <c r="R50" s="281"/>
      <c r="S50" s="281"/>
      <c r="T50" s="282"/>
      <c r="U50" s="285"/>
      <c r="V50" s="298"/>
      <c r="W50" s="280"/>
      <c r="X50" s="280">
        <v>2</v>
      </c>
      <c r="Y50" s="299"/>
      <c r="Z50" s="292"/>
      <c r="AA50" s="283">
        <v>1</v>
      </c>
      <c r="AB50" s="288"/>
      <c r="AC50" s="280"/>
      <c r="AD50" s="280"/>
      <c r="AE50" s="299"/>
      <c r="AF50" s="292"/>
      <c r="AG50" s="285"/>
      <c r="AH50" s="188"/>
      <c r="AI50" s="158"/>
      <c r="AJ50" s="158"/>
      <c r="AK50" s="189"/>
      <c r="AL50" s="182"/>
      <c r="AM50" s="161"/>
      <c r="AN50" s="173"/>
      <c r="AO50" s="158"/>
      <c r="AP50" s="158"/>
      <c r="AQ50" s="189"/>
      <c r="AR50" s="182"/>
      <c r="AS50" s="163"/>
    </row>
    <row r="51" spans="1:45" ht="34.5" customHeight="1">
      <c r="A51" s="99">
        <v>5</v>
      </c>
      <c r="B51" s="362" t="s">
        <v>83</v>
      </c>
      <c r="C51" s="201">
        <f t="shared" si="1"/>
        <v>1</v>
      </c>
      <c r="D51" s="87">
        <v>0</v>
      </c>
      <c r="E51" s="154">
        <f t="shared" si="9"/>
        <v>15</v>
      </c>
      <c r="F51" s="155">
        <f t="shared" si="10"/>
        <v>0</v>
      </c>
      <c r="G51" s="156">
        <f t="shared" si="11"/>
        <v>0</v>
      </c>
      <c r="H51" s="156">
        <f t="shared" si="12"/>
        <v>15</v>
      </c>
      <c r="I51" s="157">
        <f t="shared" si="13"/>
        <v>0</v>
      </c>
      <c r="J51" s="287"/>
      <c r="K51" s="281"/>
      <c r="L51" s="281"/>
      <c r="M51" s="281"/>
      <c r="N51" s="281"/>
      <c r="O51" s="283"/>
      <c r="P51" s="287"/>
      <c r="Q51" s="281"/>
      <c r="R51" s="281"/>
      <c r="S51" s="281"/>
      <c r="T51" s="282"/>
      <c r="U51" s="285"/>
      <c r="V51" s="298"/>
      <c r="W51" s="280"/>
      <c r="X51" s="280">
        <v>1</v>
      </c>
      <c r="Y51" s="299"/>
      <c r="Z51" s="292"/>
      <c r="AA51" s="283">
        <v>1</v>
      </c>
      <c r="AB51" s="288"/>
      <c r="AC51" s="280"/>
      <c r="AD51" s="280"/>
      <c r="AE51" s="299"/>
      <c r="AF51" s="292"/>
      <c r="AG51" s="285"/>
      <c r="AH51" s="188"/>
      <c r="AI51" s="158"/>
      <c r="AJ51" s="158"/>
      <c r="AK51" s="189"/>
      <c r="AL51" s="182"/>
      <c r="AM51" s="161"/>
      <c r="AN51" s="173"/>
      <c r="AO51" s="158"/>
      <c r="AP51" s="158"/>
      <c r="AQ51" s="189"/>
      <c r="AR51" s="182"/>
      <c r="AS51" s="163"/>
    </row>
    <row r="52" spans="1:45" ht="27.75" customHeight="1">
      <c r="A52" s="99">
        <v>6</v>
      </c>
      <c r="B52" s="361" t="s">
        <v>84</v>
      </c>
      <c r="C52" s="201">
        <f t="shared" si="1"/>
        <v>1</v>
      </c>
      <c r="D52" s="87">
        <v>0</v>
      </c>
      <c r="E52" s="154">
        <f t="shared" si="9"/>
        <v>30</v>
      </c>
      <c r="F52" s="155">
        <f t="shared" si="10"/>
        <v>0</v>
      </c>
      <c r="G52" s="156">
        <f t="shared" si="11"/>
        <v>0</v>
      </c>
      <c r="H52" s="156">
        <f t="shared" si="12"/>
        <v>30</v>
      </c>
      <c r="I52" s="157">
        <f t="shared" si="13"/>
        <v>0</v>
      </c>
      <c r="J52" s="287"/>
      <c r="K52" s="281"/>
      <c r="L52" s="281"/>
      <c r="M52" s="281"/>
      <c r="N52" s="281"/>
      <c r="O52" s="283"/>
      <c r="P52" s="287"/>
      <c r="Q52" s="281"/>
      <c r="R52" s="281"/>
      <c r="S52" s="281"/>
      <c r="T52" s="282"/>
      <c r="U52" s="285"/>
      <c r="V52" s="298"/>
      <c r="W52" s="280"/>
      <c r="X52" s="280">
        <v>2</v>
      </c>
      <c r="Y52" s="299"/>
      <c r="Z52" s="292"/>
      <c r="AA52" s="283">
        <v>1</v>
      </c>
      <c r="AB52" s="288"/>
      <c r="AC52" s="280"/>
      <c r="AD52" s="280"/>
      <c r="AE52" s="299"/>
      <c r="AF52" s="292"/>
      <c r="AG52" s="285"/>
      <c r="AH52" s="188"/>
      <c r="AI52" s="158"/>
      <c r="AJ52" s="158"/>
      <c r="AK52" s="189"/>
      <c r="AL52" s="182"/>
      <c r="AM52" s="161"/>
      <c r="AN52" s="173"/>
      <c r="AO52" s="158"/>
      <c r="AP52" s="158"/>
      <c r="AQ52" s="189"/>
      <c r="AR52" s="182"/>
      <c r="AS52" s="163"/>
    </row>
    <row r="53" spans="1:45" ht="27.75" customHeight="1">
      <c r="A53" s="99">
        <v>7</v>
      </c>
      <c r="B53" s="361" t="s">
        <v>85</v>
      </c>
      <c r="C53" s="201">
        <f t="shared" si="1"/>
        <v>1</v>
      </c>
      <c r="D53" s="87">
        <v>0</v>
      </c>
      <c r="E53" s="154">
        <f t="shared" si="9"/>
        <v>30</v>
      </c>
      <c r="F53" s="155">
        <f t="shared" si="10"/>
        <v>0</v>
      </c>
      <c r="G53" s="156">
        <f t="shared" si="11"/>
        <v>0</v>
      </c>
      <c r="H53" s="156">
        <f t="shared" si="12"/>
        <v>30</v>
      </c>
      <c r="I53" s="157">
        <f t="shared" si="13"/>
        <v>0</v>
      </c>
      <c r="J53" s="287"/>
      <c r="K53" s="281"/>
      <c r="L53" s="281"/>
      <c r="M53" s="281"/>
      <c r="N53" s="281"/>
      <c r="O53" s="283"/>
      <c r="P53" s="287"/>
      <c r="Q53" s="281"/>
      <c r="R53" s="281"/>
      <c r="S53" s="281"/>
      <c r="T53" s="282"/>
      <c r="U53" s="285"/>
      <c r="V53" s="298"/>
      <c r="W53" s="280"/>
      <c r="X53" s="280"/>
      <c r="Y53" s="299"/>
      <c r="Z53" s="292"/>
      <c r="AA53" s="283"/>
      <c r="AB53" s="288"/>
      <c r="AC53" s="280"/>
      <c r="AD53" s="280"/>
      <c r="AE53" s="299"/>
      <c r="AF53" s="292"/>
      <c r="AG53" s="285"/>
      <c r="AH53" s="188"/>
      <c r="AI53" s="158"/>
      <c r="AJ53" s="158">
        <v>2</v>
      </c>
      <c r="AK53" s="189"/>
      <c r="AL53" s="182"/>
      <c r="AM53" s="161">
        <v>1</v>
      </c>
      <c r="AN53" s="173"/>
      <c r="AO53" s="158"/>
      <c r="AP53" s="158"/>
      <c r="AQ53" s="189"/>
      <c r="AR53" s="182"/>
      <c r="AS53" s="163"/>
    </row>
    <row r="54" spans="1:45" ht="27.75" customHeight="1">
      <c r="A54" s="99">
        <v>8</v>
      </c>
      <c r="B54" s="361" t="s">
        <v>86</v>
      </c>
      <c r="C54" s="201">
        <f t="shared" si="1"/>
        <v>1</v>
      </c>
      <c r="D54" s="87">
        <v>1</v>
      </c>
      <c r="E54" s="154">
        <f t="shared" si="9"/>
        <v>30</v>
      </c>
      <c r="F54" s="155">
        <f t="shared" si="10"/>
        <v>15</v>
      </c>
      <c r="G54" s="156">
        <f t="shared" si="11"/>
        <v>0</v>
      </c>
      <c r="H54" s="156">
        <f t="shared" si="12"/>
        <v>15</v>
      </c>
      <c r="I54" s="157">
        <f t="shared" si="13"/>
        <v>0</v>
      </c>
      <c r="J54" s="287"/>
      <c r="K54" s="281"/>
      <c r="L54" s="281"/>
      <c r="M54" s="281"/>
      <c r="N54" s="281"/>
      <c r="O54" s="283"/>
      <c r="P54" s="287"/>
      <c r="Q54" s="281"/>
      <c r="R54" s="281"/>
      <c r="S54" s="281"/>
      <c r="T54" s="282"/>
      <c r="U54" s="285"/>
      <c r="V54" s="298"/>
      <c r="W54" s="280"/>
      <c r="X54" s="280"/>
      <c r="Y54" s="299"/>
      <c r="Z54" s="292"/>
      <c r="AA54" s="283"/>
      <c r="AB54" s="288">
        <v>1</v>
      </c>
      <c r="AC54" s="280"/>
      <c r="AD54" s="280">
        <v>1</v>
      </c>
      <c r="AE54" s="299"/>
      <c r="AF54" s="292" t="s">
        <v>33</v>
      </c>
      <c r="AG54" s="285">
        <v>1</v>
      </c>
      <c r="AH54" s="188"/>
      <c r="AI54" s="158"/>
      <c r="AJ54" s="158"/>
      <c r="AK54" s="189"/>
      <c r="AL54" s="182"/>
      <c r="AM54" s="161"/>
      <c r="AN54" s="173"/>
      <c r="AO54" s="158"/>
      <c r="AP54" s="158"/>
      <c r="AQ54" s="189"/>
      <c r="AR54" s="182"/>
      <c r="AS54" s="163"/>
    </row>
    <row r="55" spans="1:45" ht="27.75" customHeight="1">
      <c r="A55" s="99">
        <v>9</v>
      </c>
      <c r="B55" s="361" t="s">
        <v>87</v>
      </c>
      <c r="C55" s="201">
        <f t="shared" si="1"/>
        <v>2</v>
      </c>
      <c r="D55" s="87">
        <v>1</v>
      </c>
      <c r="E55" s="154">
        <f t="shared" si="9"/>
        <v>30</v>
      </c>
      <c r="F55" s="155">
        <f t="shared" si="10"/>
        <v>15</v>
      </c>
      <c r="G55" s="156">
        <f t="shared" si="11"/>
        <v>0</v>
      </c>
      <c r="H55" s="156">
        <f t="shared" si="12"/>
        <v>15</v>
      </c>
      <c r="I55" s="157">
        <f t="shared" si="13"/>
        <v>0</v>
      </c>
      <c r="J55" s="287"/>
      <c r="K55" s="281"/>
      <c r="L55" s="281"/>
      <c r="M55" s="281"/>
      <c r="N55" s="281"/>
      <c r="O55" s="283"/>
      <c r="P55" s="287"/>
      <c r="Q55" s="281"/>
      <c r="R55" s="281"/>
      <c r="S55" s="281"/>
      <c r="T55" s="282"/>
      <c r="U55" s="285"/>
      <c r="V55" s="298">
        <v>1</v>
      </c>
      <c r="W55" s="280"/>
      <c r="X55" s="280">
        <v>1</v>
      </c>
      <c r="Y55" s="299"/>
      <c r="Z55" s="292" t="s">
        <v>33</v>
      </c>
      <c r="AA55" s="283">
        <v>2</v>
      </c>
      <c r="AB55" s="288"/>
      <c r="AC55" s="280"/>
      <c r="AD55" s="280"/>
      <c r="AE55" s="299"/>
      <c r="AF55" s="292"/>
      <c r="AG55" s="285"/>
      <c r="AH55" s="188"/>
      <c r="AI55" s="158"/>
      <c r="AJ55" s="158"/>
      <c r="AK55" s="189"/>
      <c r="AL55" s="182"/>
      <c r="AM55" s="161"/>
      <c r="AN55" s="173"/>
      <c r="AO55" s="158"/>
      <c r="AP55" s="158"/>
      <c r="AQ55" s="189"/>
      <c r="AR55" s="182"/>
      <c r="AS55" s="163"/>
    </row>
    <row r="56" spans="1:45" ht="27.75" customHeight="1">
      <c r="A56" s="99">
        <v>10</v>
      </c>
      <c r="B56" s="361" t="s">
        <v>88</v>
      </c>
      <c r="C56" s="201">
        <f t="shared" si="1"/>
        <v>2</v>
      </c>
      <c r="D56" s="87">
        <v>0</v>
      </c>
      <c r="E56" s="154">
        <f t="shared" si="9"/>
        <v>45</v>
      </c>
      <c r="F56" s="155">
        <f t="shared" si="10"/>
        <v>15</v>
      </c>
      <c r="G56" s="156">
        <f t="shared" si="11"/>
        <v>0</v>
      </c>
      <c r="H56" s="156">
        <f t="shared" si="12"/>
        <v>30</v>
      </c>
      <c r="I56" s="157">
        <f t="shared" si="13"/>
        <v>0</v>
      </c>
      <c r="J56" s="287"/>
      <c r="K56" s="281"/>
      <c r="L56" s="281"/>
      <c r="M56" s="281"/>
      <c r="N56" s="281"/>
      <c r="O56" s="283"/>
      <c r="P56" s="287"/>
      <c r="Q56" s="281"/>
      <c r="R56" s="281"/>
      <c r="S56" s="281"/>
      <c r="T56" s="282"/>
      <c r="U56" s="285"/>
      <c r="V56" s="294"/>
      <c r="W56" s="295"/>
      <c r="X56" s="295"/>
      <c r="Y56" s="296"/>
      <c r="Z56" s="292"/>
      <c r="AA56" s="283"/>
      <c r="AB56" s="297">
        <v>1</v>
      </c>
      <c r="AC56" s="295"/>
      <c r="AD56" s="295">
        <v>2</v>
      </c>
      <c r="AE56" s="296"/>
      <c r="AF56" s="292"/>
      <c r="AG56" s="285">
        <v>2</v>
      </c>
      <c r="AH56" s="188"/>
      <c r="AI56" s="158"/>
      <c r="AJ56" s="158"/>
      <c r="AK56" s="186"/>
      <c r="AL56" s="182"/>
      <c r="AM56" s="161"/>
      <c r="AN56" s="187"/>
      <c r="AO56" s="185"/>
      <c r="AP56" s="185"/>
      <c r="AQ56" s="186"/>
      <c r="AR56" s="182"/>
      <c r="AS56" s="163"/>
    </row>
    <row r="57" spans="1:45" ht="27.75" customHeight="1">
      <c r="A57" s="99">
        <v>11</v>
      </c>
      <c r="B57" s="361" t="s">
        <v>89</v>
      </c>
      <c r="C57" s="201">
        <f t="shared" si="1"/>
        <v>2</v>
      </c>
      <c r="D57" s="87">
        <v>0</v>
      </c>
      <c r="E57" s="154">
        <f t="shared" si="9"/>
        <v>30</v>
      </c>
      <c r="F57" s="155">
        <f t="shared" si="10"/>
        <v>15</v>
      </c>
      <c r="G57" s="156">
        <f t="shared" si="11"/>
        <v>0</v>
      </c>
      <c r="H57" s="156">
        <f t="shared" si="12"/>
        <v>15</v>
      </c>
      <c r="I57" s="157">
        <f t="shared" si="13"/>
        <v>0</v>
      </c>
      <c r="J57" s="287"/>
      <c r="K57" s="281"/>
      <c r="L57" s="281"/>
      <c r="M57" s="281"/>
      <c r="N57" s="281"/>
      <c r="O57" s="283"/>
      <c r="P57" s="287"/>
      <c r="Q57" s="281"/>
      <c r="R57" s="281"/>
      <c r="S57" s="281"/>
      <c r="T57" s="282"/>
      <c r="U57" s="285"/>
      <c r="V57" s="294"/>
      <c r="W57" s="295"/>
      <c r="X57" s="295"/>
      <c r="Y57" s="296"/>
      <c r="Z57" s="292"/>
      <c r="AA57" s="283"/>
      <c r="AB57" s="297"/>
      <c r="AC57" s="295"/>
      <c r="AD57" s="295"/>
      <c r="AE57" s="296"/>
      <c r="AF57" s="292"/>
      <c r="AG57" s="285"/>
      <c r="AH57" s="188">
        <v>1</v>
      </c>
      <c r="AI57" s="158"/>
      <c r="AJ57" s="158">
        <v>1</v>
      </c>
      <c r="AK57" s="186"/>
      <c r="AL57" s="182"/>
      <c r="AM57" s="161">
        <v>2</v>
      </c>
      <c r="AN57" s="187"/>
      <c r="AO57" s="185"/>
      <c r="AP57" s="185"/>
      <c r="AQ57" s="186"/>
      <c r="AR57" s="182"/>
      <c r="AS57" s="163"/>
    </row>
    <row r="58" spans="1:45" ht="27.75" customHeight="1">
      <c r="A58" s="99">
        <v>12</v>
      </c>
      <c r="B58" s="361" t="s">
        <v>90</v>
      </c>
      <c r="C58" s="201">
        <f t="shared" si="1"/>
        <v>2</v>
      </c>
      <c r="D58" s="87">
        <v>0</v>
      </c>
      <c r="E58" s="154">
        <f t="shared" si="9"/>
        <v>30</v>
      </c>
      <c r="F58" s="155">
        <f t="shared" si="10"/>
        <v>0</v>
      </c>
      <c r="G58" s="156">
        <f t="shared" si="11"/>
        <v>0</v>
      </c>
      <c r="H58" s="156">
        <f t="shared" si="12"/>
        <v>0</v>
      </c>
      <c r="I58" s="157">
        <f t="shared" si="13"/>
        <v>30</v>
      </c>
      <c r="J58" s="287"/>
      <c r="K58" s="281"/>
      <c r="L58" s="281"/>
      <c r="M58" s="281"/>
      <c r="N58" s="281"/>
      <c r="O58" s="283"/>
      <c r="P58" s="287"/>
      <c r="Q58" s="281"/>
      <c r="R58" s="281"/>
      <c r="S58" s="281"/>
      <c r="T58" s="282"/>
      <c r="U58" s="285"/>
      <c r="V58" s="294"/>
      <c r="W58" s="295"/>
      <c r="X58" s="295"/>
      <c r="Y58" s="296"/>
      <c r="Z58" s="292"/>
      <c r="AA58" s="283"/>
      <c r="AB58" s="297"/>
      <c r="AC58" s="295"/>
      <c r="AD58" s="295"/>
      <c r="AE58" s="296"/>
      <c r="AF58" s="292"/>
      <c r="AG58" s="285"/>
      <c r="AH58" s="184"/>
      <c r="AI58" s="185"/>
      <c r="AJ58" s="185"/>
      <c r="AK58" s="186"/>
      <c r="AL58" s="182"/>
      <c r="AM58" s="161"/>
      <c r="AN58" s="187"/>
      <c r="AO58" s="185"/>
      <c r="AP58" s="185"/>
      <c r="AQ58" s="189">
        <v>2</v>
      </c>
      <c r="AR58" s="182"/>
      <c r="AS58" s="163">
        <v>2</v>
      </c>
    </row>
    <row r="59" spans="1:45" ht="27.75" customHeight="1">
      <c r="A59" s="99">
        <v>13</v>
      </c>
      <c r="B59" s="361" t="s">
        <v>91</v>
      </c>
      <c r="C59" s="201">
        <f t="shared" si="1"/>
        <v>1</v>
      </c>
      <c r="D59" s="87">
        <v>0</v>
      </c>
      <c r="E59" s="154">
        <f t="shared" si="9"/>
        <v>30</v>
      </c>
      <c r="F59" s="155">
        <f t="shared" si="10"/>
        <v>0</v>
      </c>
      <c r="G59" s="156">
        <f t="shared" si="11"/>
        <v>0</v>
      </c>
      <c r="H59" s="156">
        <f t="shared" si="12"/>
        <v>30</v>
      </c>
      <c r="I59" s="157">
        <f t="shared" si="13"/>
        <v>0</v>
      </c>
      <c r="J59" s="287"/>
      <c r="K59" s="281"/>
      <c r="L59" s="281"/>
      <c r="M59" s="281"/>
      <c r="N59" s="281"/>
      <c r="O59" s="283"/>
      <c r="P59" s="287"/>
      <c r="Q59" s="281"/>
      <c r="R59" s="281"/>
      <c r="S59" s="281"/>
      <c r="T59" s="282"/>
      <c r="U59" s="285"/>
      <c r="V59" s="298"/>
      <c r="W59" s="280"/>
      <c r="X59" s="280"/>
      <c r="Y59" s="299"/>
      <c r="Z59" s="292"/>
      <c r="AA59" s="283"/>
      <c r="AB59" s="288"/>
      <c r="AC59" s="280"/>
      <c r="AD59" s="280">
        <v>2</v>
      </c>
      <c r="AE59" s="299"/>
      <c r="AF59" s="292"/>
      <c r="AG59" s="285">
        <v>1</v>
      </c>
      <c r="AH59" s="188"/>
      <c r="AI59" s="158"/>
      <c r="AJ59" s="158"/>
      <c r="AK59" s="189"/>
      <c r="AL59" s="182"/>
      <c r="AM59" s="161"/>
      <c r="AN59" s="173"/>
      <c r="AO59" s="158"/>
      <c r="AP59" s="158"/>
      <c r="AQ59" s="189"/>
      <c r="AR59" s="182"/>
      <c r="AS59" s="163"/>
    </row>
    <row r="60" spans="1:45" ht="27.75" customHeight="1">
      <c r="A60" s="99">
        <v>14</v>
      </c>
      <c r="B60" s="361" t="s">
        <v>92</v>
      </c>
      <c r="C60" s="201">
        <f t="shared" si="1"/>
        <v>1</v>
      </c>
      <c r="D60" s="87">
        <v>0</v>
      </c>
      <c r="E60" s="154">
        <f t="shared" si="9"/>
        <v>15</v>
      </c>
      <c r="F60" s="155">
        <f t="shared" si="10"/>
        <v>0</v>
      </c>
      <c r="G60" s="156">
        <f t="shared" si="11"/>
        <v>0</v>
      </c>
      <c r="H60" s="156">
        <f t="shared" si="12"/>
        <v>15</v>
      </c>
      <c r="I60" s="157">
        <f t="shared" si="13"/>
        <v>0</v>
      </c>
      <c r="J60" s="287"/>
      <c r="K60" s="281"/>
      <c r="L60" s="281"/>
      <c r="M60" s="281"/>
      <c r="N60" s="281"/>
      <c r="O60" s="283"/>
      <c r="P60" s="287"/>
      <c r="Q60" s="281"/>
      <c r="R60" s="281"/>
      <c r="S60" s="281"/>
      <c r="T60" s="282"/>
      <c r="U60" s="285"/>
      <c r="V60" s="298"/>
      <c r="W60" s="280"/>
      <c r="X60" s="280"/>
      <c r="Y60" s="299"/>
      <c r="Z60" s="292"/>
      <c r="AA60" s="283"/>
      <c r="AB60" s="288"/>
      <c r="AC60" s="280"/>
      <c r="AD60" s="280"/>
      <c r="AE60" s="299"/>
      <c r="AF60" s="292"/>
      <c r="AG60" s="285"/>
      <c r="AH60" s="188"/>
      <c r="AI60" s="158"/>
      <c r="AJ60" s="158"/>
      <c r="AK60" s="189"/>
      <c r="AL60" s="182"/>
      <c r="AM60" s="161"/>
      <c r="AN60" s="173"/>
      <c r="AO60" s="158"/>
      <c r="AP60" s="158">
        <v>1</v>
      </c>
      <c r="AQ60" s="189"/>
      <c r="AR60" s="182"/>
      <c r="AS60" s="163">
        <v>1</v>
      </c>
    </row>
    <row r="61" spans="1:45" ht="27.75" customHeight="1">
      <c r="A61" s="99">
        <v>15</v>
      </c>
      <c r="B61" s="361" t="s">
        <v>93</v>
      </c>
      <c r="C61" s="201">
        <f t="shared" si="1"/>
        <v>2</v>
      </c>
      <c r="D61" s="87">
        <v>0</v>
      </c>
      <c r="E61" s="154">
        <f t="shared" si="9"/>
        <v>30</v>
      </c>
      <c r="F61" s="155">
        <f t="shared" si="10"/>
        <v>0</v>
      </c>
      <c r="G61" s="156">
        <f t="shared" si="11"/>
        <v>0</v>
      </c>
      <c r="H61" s="156">
        <f t="shared" si="12"/>
        <v>30</v>
      </c>
      <c r="I61" s="157">
        <f t="shared" si="13"/>
        <v>0</v>
      </c>
      <c r="J61" s="284"/>
      <c r="K61" s="280"/>
      <c r="L61" s="280"/>
      <c r="M61" s="280"/>
      <c r="N61" s="281"/>
      <c r="O61" s="281"/>
      <c r="P61" s="288"/>
      <c r="Q61" s="280"/>
      <c r="R61" s="280"/>
      <c r="S61" s="281"/>
      <c r="T61" s="282"/>
      <c r="U61" s="285"/>
      <c r="V61" s="298"/>
      <c r="W61" s="280"/>
      <c r="X61" s="280"/>
      <c r="Y61" s="299"/>
      <c r="Z61" s="292"/>
      <c r="AA61" s="281"/>
      <c r="AB61" s="288"/>
      <c r="AC61" s="280"/>
      <c r="AD61" s="280"/>
      <c r="AE61" s="299"/>
      <c r="AF61" s="292"/>
      <c r="AG61" s="285"/>
      <c r="AH61" s="188"/>
      <c r="AI61" s="158"/>
      <c r="AJ61" s="158"/>
      <c r="AK61" s="189"/>
      <c r="AL61" s="182"/>
      <c r="AM61" s="171"/>
      <c r="AN61" s="173"/>
      <c r="AO61" s="158"/>
      <c r="AP61" s="158">
        <v>2</v>
      </c>
      <c r="AQ61" s="189"/>
      <c r="AR61" s="182"/>
      <c r="AS61" s="163">
        <v>2</v>
      </c>
    </row>
    <row r="62" spans="1:45" ht="27.75" customHeight="1">
      <c r="A62" s="253">
        <v>16</v>
      </c>
      <c r="B62" s="363" t="s">
        <v>102</v>
      </c>
      <c r="C62" s="254">
        <f>SUM(O62+U62+AA62+AG62+AM62+AS62)</f>
        <v>1</v>
      </c>
      <c r="D62" s="255">
        <v>0</v>
      </c>
      <c r="E62" s="256">
        <f>SUM(J62:M62,P62:S62,V62:Y62,AB62:AE62,AH62:AK62,AN62:AQ62,AT62:AW62,AY62:BB62)*15</f>
        <v>30</v>
      </c>
      <c r="F62" s="257">
        <f t="shared" si="10"/>
        <v>0</v>
      </c>
      <c r="G62" s="258">
        <f>SUM(K62,Q62,W62,AC62,AI62,AO62,AU62,AZ62)*15</f>
        <v>30</v>
      </c>
      <c r="H62" s="258">
        <f>SUM(L62,R62,X62,AD62,AJ62,AP62,AV62,BA62)*15</f>
        <v>0</v>
      </c>
      <c r="I62" s="259">
        <f>SUM(M62,S62,Y62,AE62,AK62,AQ62,AW62,BB62)*15</f>
        <v>0</v>
      </c>
      <c r="J62" s="300"/>
      <c r="K62" s="301"/>
      <c r="L62" s="301"/>
      <c r="M62" s="302"/>
      <c r="N62" s="303"/>
      <c r="O62" s="302"/>
      <c r="P62" s="304"/>
      <c r="Q62" s="301"/>
      <c r="R62" s="301"/>
      <c r="S62" s="302"/>
      <c r="T62" s="303"/>
      <c r="U62" s="305"/>
      <c r="V62" s="300"/>
      <c r="W62" s="301"/>
      <c r="X62" s="301"/>
      <c r="Y62" s="302"/>
      <c r="Z62" s="303"/>
      <c r="AA62" s="302"/>
      <c r="AB62" s="304"/>
      <c r="AC62" s="301"/>
      <c r="AD62" s="301"/>
      <c r="AE62" s="302"/>
      <c r="AF62" s="303"/>
      <c r="AG62" s="305"/>
      <c r="AH62" s="264"/>
      <c r="AI62" s="265">
        <v>2</v>
      </c>
      <c r="AJ62" s="265"/>
      <c r="AK62" s="266"/>
      <c r="AL62" s="267"/>
      <c r="AM62" s="261">
        <v>1</v>
      </c>
      <c r="AN62" s="262"/>
      <c r="AO62" s="260"/>
      <c r="AP62" s="260"/>
      <c r="AQ62" s="268"/>
      <c r="AR62" s="269"/>
      <c r="AS62" s="263"/>
    </row>
    <row r="63" spans="1:45" ht="27.75" customHeight="1" thickBot="1">
      <c r="A63" s="99">
        <v>17</v>
      </c>
      <c r="B63" s="364" t="s">
        <v>94</v>
      </c>
      <c r="C63" s="202">
        <f t="shared" si="1"/>
        <v>1</v>
      </c>
      <c r="D63" s="217">
        <v>0</v>
      </c>
      <c r="E63" s="218">
        <f t="shared" si="9"/>
        <v>15</v>
      </c>
      <c r="F63" s="219">
        <f t="shared" si="10"/>
        <v>0</v>
      </c>
      <c r="G63" s="220">
        <f t="shared" si="11"/>
        <v>0</v>
      </c>
      <c r="H63" s="220">
        <f t="shared" si="12"/>
        <v>15</v>
      </c>
      <c r="I63" s="221">
        <f t="shared" si="13"/>
        <v>0</v>
      </c>
      <c r="J63" s="306"/>
      <c r="K63" s="307"/>
      <c r="L63" s="307"/>
      <c r="M63" s="307"/>
      <c r="N63" s="307"/>
      <c r="O63" s="308"/>
      <c r="P63" s="309"/>
      <c r="Q63" s="307"/>
      <c r="R63" s="307"/>
      <c r="S63" s="310"/>
      <c r="T63" s="311"/>
      <c r="U63" s="312"/>
      <c r="V63" s="306"/>
      <c r="W63" s="307"/>
      <c r="X63" s="307"/>
      <c r="Y63" s="313"/>
      <c r="Z63" s="314"/>
      <c r="AA63" s="308"/>
      <c r="AB63" s="309"/>
      <c r="AC63" s="307"/>
      <c r="AD63" s="307"/>
      <c r="AE63" s="313"/>
      <c r="AF63" s="314"/>
      <c r="AG63" s="312"/>
      <c r="AH63" s="191"/>
      <c r="AI63" s="190"/>
      <c r="AJ63" s="190">
        <v>1</v>
      </c>
      <c r="AK63" s="192"/>
      <c r="AL63" s="193"/>
      <c r="AM63" s="215">
        <v>1</v>
      </c>
      <c r="AN63" s="194"/>
      <c r="AO63" s="190"/>
      <c r="AP63" s="190"/>
      <c r="AQ63" s="192"/>
      <c r="AR63" s="193"/>
      <c r="AS63" s="216"/>
    </row>
    <row r="64" spans="1:45" ht="27.75" customHeight="1" thickBot="1">
      <c r="A64" s="242"/>
      <c r="B64" s="243" t="s">
        <v>59</v>
      </c>
      <c r="C64" s="143">
        <f>SUM(C65:C67)</f>
        <v>10</v>
      </c>
      <c r="D64" s="244"/>
      <c r="E64" s="245">
        <f>SUM(E65:E67)</f>
        <v>180</v>
      </c>
      <c r="F64" s="222"/>
      <c r="G64" s="195"/>
      <c r="H64" s="195"/>
      <c r="I64" s="195"/>
      <c r="J64" s="315"/>
      <c r="K64" s="316"/>
      <c r="L64" s="316"/>
      <c r="M64" s="316"/>
      <c r="N64" s="317"/>
      <c r="O64" s="318"/>
      <c r="P64" s="319"/>
      <c r="Q64" s="316"/>
      <c r="R64" s="316"/>
      <c r="S64" s="316"/>
      <c r="T64" s="317"/>
      <c r="U64" s="320"/>
      <c r="V64" s="321"/>
      <c r="W64" s="316"/>
      <c r="X64" s="316"/>
      <c r="Y64" s="316"/>
      <c r="Z64" s="317"/>
      <c r="AA64" s="318"/>
      <c r="AB64" s="319"/>
      <c r="AC64" s="316"/>
      <c r="AD64" s="316"/>
      <c r="AE64" s="316"/>
      <c r="AF64" s="317"/>
      <c r="AG64" s="320"/>
      <c r="AH64" s="249"/>
      <c r="AI64" s="246"/>
      <c r="AJ64" s="246"/>
      <c r="AK64" s="246"/>
      <c r="AL64" s="247"/>
      <c r="AM64" s="195"/>
      <c r="AN64" s="248"/>
      <c r="AO64" s="246"/>
      <c r="AP64" s="246"/>
      <c r="AQ64" s="246"/>
      <c r="AR64" s="247"/>
      <c r="AS64" s="196"/>
    </row>
    <row r="65" spans="1:45" ht="27.75" customHeight="1" thickBot="1">
      <c r="A65" s="241">
        <v>1</v>
      </c>
      <c r="B65" s="223" t="s">
        <v>99</v>
      </c>
      <c r="C65" s="202">
        <f t="shared" si="1"/>
        <v>4</v>
      </c>
      <c r="D65" s="226"/>
      <c r="E65" s="232">
        <f t="shared" si="9"/>
        <v>75</v>
      </c>
      <c r="F65" s="250">
        <f aca="true" t="shared" si="14" ref="F65:I67">SUM(J65,P65,V65,AB65,AH65,AN65,AT65,AY65)*15</f>
        <v>0</v>
      </c>
      <c r="G65" s="251">
        <f t="shared" si="14"/>
        <v>0</v>
      </c>
      <c r="H65" s="251">
        <f t="shared" si="14"/>
        <v>0</v>
      </c>
      <c r="I65" s="231">
        <f t="shared" si="14"/>
        <v>75</v>
      </c>
      <c r="J65" s="322"/>
      <c r="K65" s="323"/>
      <c r="L65" s="323"/>
      <c r="M65" s="323"/>
      <c r="N65" s="323"/>
      <c r="O65" s="324"/>
      <c r="P65" s="325"/>
      <c r="Q65" s="323"/>
      <c r="R65" s="323"/>
      <c r="S65" s="323"/>
      <c r="T65" s="323"/>
      <c r="U65" s="326"/>
      <c r="V65" s="322"/>
      <c r="W65" s="323"/>
      <c r="X65" s="323"/>
      <c r="Y65" s="323">
        <v>2</v>
      </c>
      <c r="Z65" s="323"/>
      <c r="AA65" s="324">
        <v>2</v>
      </c>
      <c r="AB65" s="325"/>
      <c r="AC65" s="323"/>
      <c r="AD65" s="323"/>
      <c r="AE65" s="323">
        <v>3</v>
      </c>
      <c r="AF65" s="323"/>
      <c r="AG65" s="326">
        <v>2</v>
      </c>
      <c r="AH65" s="234"/>
      <c r="AI65" s="230"/>
      <c r="AJ65" s="230"/>
      <c r="AK65" s="230"/>
      <c r="AL65" s="230"/>
      <c r="AM65" s="142"/>
      <c r="AN65" s="229"/>
      <c r="AO65" s="230"/>
      <c r="AP65" s="230"/>
      <c r="AQ65" s="230"/>
      <c r="AR65" s="230"/>
      <c r="AS65" s="240"/>
    </row>
    <row r="66" spans="1:45" ht="27.75" customHeight="1" thickBot="1">
      <c r="A66" s="93">
        <v>2</v>
      </c>
      <c r="B66" s="224" t="s">
        <v>100</v>
      </c>
      <c r="C66" s="202">
        <f t="shared" si="1"/>
        <v>3</v>
      </c>
      <c r="D66" s="227"/>
      <c r="E66" s="233">
        <f t="shared" si="9"/>
        <v>75</v>
      </c>
      <c r="F66" s="155">
        <f t="shared" si="14"/>
        <v>0</v>
      </c>
      <c r="G66" s="156">
        <f t="shared" si="14"/>
        <v>0</v>
      </c>
      <c r="H66" s="156">
        <f t="shared" si="14"/>
        <v>0</v>
      </c>
      <c r="I66" s="157">
        <f t="shared" si="14"/>
        <v>75</v>
      </c>
      <c r="J66" s="298"/>
      <c r="K66" s="280"/>
      <c r="L66" s="280"/>
      <c r="M66" s="280"/>
      <c r="N66" s="280"/>
      <c r="O66" s="283"/>
      <c r="P66" s="288"/>
      <c r="Q66" s="280"/>
      <c r="R66" s="280"/>
      <c r="S66" s="280"/>
      <c r="T66" s="280"/>
      <c r="U66" s="327"/>
      <c r="V66" s="298"/>
      <c r="W66" s="280"/>
      <c r="X66" s="280"/>
      <c r="Y66" s="280"/>
      <c r="Z66" s="280"/>
      <c r="AA66" s="283"/>
      <c r="AB66" s="288"/>
      <c r="AC66" s="280"/>
      <c r="AD66" s="280"/>
      <c r="AE66" s="280"/>
      <c r="AF66" s="280"/>
      <c r="AG66" s="327"/>
      <c r="AH66" s="235"/>
      <c r="AI66" s="164"/>
      <c r="AJ66" s="164"/>
      <c r="AK66" s="164">
        <v>5</v>
      </c>
      <c r="AL66" s="164"/>
      <c r="AM66" s="161">
        <v>3</v>
      </c>
      <c r="AN66" s="174"/>
      <c r="AO66" s="164"/>
      <c r="AP66" s="164"/>
      <c r="AQ66" s="164"/>
      <c r="AR66" s="164"/>
      <c r="AS66" s="163"/>
    </row>
    <row r="67" spans="1:45" ht="27.75" customHeight="1" thickBot="1">
      <c r="A67" s="93">
        <v>3</v>
      </c>
      <c r="B67" s="225" t="s">
        <v>101</v>
      </c>
      <c r="C67" s="202">
        <f t="shared" si="1"/>
        <v>3</v>
      </c>
      <c r="D67" s="228"/>
      <c r="E67" s="252">
        <f t="shared" si="9"/>
        <v>30</v>
      </c>
      <c r="F67" s="219">
        <f t="shared" si="14"/>
        <v>0</v>
      </c>
      <c r="G67" s="220">
        <f t="shared" si="14"/>
        <v>0</v>
      </c>
      <c r="H67" s="220">
        <f t="shared" si="14"/>
        <v>0</v>
      </c>
      <c r="I67" s="221">
        <f t="shared" si="14"/>
        <v>30</v>
      </c>
      <c r="J67" s="328"/>
      <c r="K67" s="329"/>
      <c r="L67" s="329"/>
      <c r="M67" s="329"/>
      <c r="N67" s="307"/>
      <c r="O67" s="308"/>
      <c r="P67" s="330"/>
      <c r="Q67" s="329"/>
      <c r="R67" s="329"/>
      <c r="S67" s="329"/>
      <c r="T67" s="307"/>
      <c r="U67" s="331"/>
      <c r="V67" s="328"/>
      <c r="W67" s="329"/>
      <c r="X67" s="329"/>
      <c r="Y67" s="329"/>
      <c r="Z67" s="307"/>
      <c r="AA67" s="308"/>
      <c r="AB67" s="330"/>
      <c r="AC67" s="329"/>
      <c r="AD67" s="329"/>
      <c r="AE67" s="329"/>
      <c r="AF67" s="307"/>
      <c r="AG67" s="331"/>
      <c r="AH67" s="236"/>
      <c r="AI67" s="237"/>
      <c r="AJ67" s="237"/>
      <c r="AK67" s="237"/>
      <c r="AL67" s="238"/>
      <c r="AM67" s="215"/>
      <c r="AN67" s="239"/>
      <c r="AO67" s="237"/>
      <c r="AP67" s="237"/>
      <c r="AQ67" s="237">
        <v>2</v>
      </c>
      <c r="AR67" s="238"/>
      <c r="AS67" s="216">
        <v>3</v>
      </c>
    </row>
    <row r="68" spans="1:45" ht="36.75" customHeight="1" thickBot="1">
      <c r="A68" s="80"/>
      <c r="B68" s="81" t="s">
        <v>60</v>
      </c>
      <c r="C68" s="198"/>
      <c r="D68" s="77"/>
      <c r="E68" s="77"/>
      <c r="F68" s="77"/>
      <c r="G68" s="77"/>
      <c r="H68" s="77"/>
      <c r="I68" s="77"/>
      <c r="J68" s="332"/>
      <c r="K68" s="333"/>
      <c r="L68" s="333"/>
      <c r="M68" s="333"/>
      <c r="N68" s="334" t="s">
        <v>33</v>
      </c>
      <c r="O68" s="335" t="s">
        <v>23</v>
      </c>
      <c r="P68" s="336"/>
      <c r="Q68" s="336"/>
      <c r="R68" s="336"/>
      <c r="S68" s="336"/>
      <c r="T68" s="334" t="s">
        <v>33</v>
      </c>
      <c r="U68" s="337" t="s">
        <v>23</v>
      </c>
      <c r="V68" s="336"/>
      <c r="W68" s="336"/>
      <c r="X68" s="336"/>
      <c r="Y68" s="336"/>
      <c r="Z68" s="334" t="s">
        <v>33</v>
      </c>
      <c r="AA68" s="338" t="s">
        <v>23</v>
      </c>
      <c r="AB68" s="336"/>
      <c r="AC68" s="336"/>
      <c r="AD68" s="336"/>
      <c r="AE68" s="336"/>
      <c r="AF68" s="334" t="s">
        <v>33</v>
      </c>
      <c r="AG68" s="337" t="s">
        <v>23</v>
      </c>
      <c r="AH68" s="77"/>
      <c r="AI68" s="77"/>
      <c r="AJ68" s="77"/>
      <c r="AK68" s="77"/>
      <c r="AL68" s="82" t="s">
        <v>33</v>
      </c>
      <c r="AM68" s="134" t="s">
        <v>23</v>
      </c>
      <c r="AN68" s="77"/>
      <c r="AO68" s="77"/>
      <c r="AP68" s="77"/>
      <c r="AQ68" s="77"/>
      <c r="AR68" s="82" t="s">
        <v>33</v>
      </c>
      <c r="AS68" s="133" t="s">
        <v>23</v>
      </c>
    </row>
    <row r="69" spans="1:46" ht="27.75" customHeight="1" thickBot="1" thickTop="1">
      <c r="A69" s="135"/>
      <c r="B69" s="136"/>
      <c r="C69" s="199">
        <f>C64+C46+C39+C21+C15+C9</f>
        <v>180</v>
      </c>
      <c r="D69" s="137">
        <f>SUM(D10:D63)</f>
        <v>21</v>
      </c>
      <c r="E69" s="138">
        <f>E46+E39+E21+E15+E9</f>
        <v>2520</v>
      </c>
      <c r="F69" s="139">
        <f>+SUM(F10:F64)</f>
        <v>645</v>
      </c>
      <c r="G69" s="139">
        <f>+SUM(G10:G64)</f>
        <v>1470</v>
      </c>
      <c r="H69" s="139">
        <f>+SUM(H10:H64)</f>
        <v>315</v>
      </c>
      <c r="I69" s="140">
        <f>+SUM(I10:I64)</f>
        <v>90</v>
      </c>
      <c r="J69" s="298">
        <f>SUM(J10:J63)</f>
        <v>8</v>
      </c>
      <c r="K69" s="284">
        <f>SUM(K10:K63)</f>
        <v>23</v>
      </c>
      <c r="L69" s="284">
        <f>SUM(L10:L63)</f>
        <v>0</v>
      </c>
      <c r="M69" s="324">
        <f>SUM(M10:M44)</f>
        <v>0</v>
      </c>
      <c r="N69" s="339">
        <v>2</v>
      </c>
      <c r="O69" s="339">
        <f>SUM(O10:O64)</f>
        <v>28</v>
      </c>
      <c r="P69" s="284">
        <f>SUM(P10:P63)</f>
        <v>9</v>
      </c>
      <c r="Q69" s="284">
        <f>SUM(Q10:Q63)</f>
        <v>21</v>
      </c>
      <c r="R69" s="284">
        <f>SUM(R10:R63)</f>
        <v>2</v>
      </c>
      <c r="S69" s="284">
        <f>SUM(S10:S63)</f>
        <v>0</v>
      </c>
      <c r="T69" s="340">
        <v>4</v>
      </c>
      <c r="U69" s="341">
        <f>SUM(U10:U64)</f>
        <v>32</v>
      </c>
      <c r="V69" s="284">
        <f>SUM(V10:V63)</f>
        <v>9</v>
      </c>
      <c r="W69" s="284">
        <f>SUM(W10:W63)</f>
        <v>17</v>
      </c>
      <c r="X69" s="284">
        <f>SUM(X10:X63)</f>
        <v>6</v>
      </c>
      <c r="Y69" s="284">
        <f>SUM(Y10:Y63)</f>
        <v>0</v>
      </c>
      <c r="Z69" s="339">
        <v>3</v>
      </c>
      <c r="AA69" s="341">
        <f>SUM(AA10:AA67)</f>
        <v>32</v>
      </c>
      <c r="AB69" s="284">
        <f>SUM(AB10:AB63)</f>
        <v>7</v>
      </c>
      <c r="AC69" s="284">
        <f>SUM(AC10:AC63)</f>
        <v>15</v>
      </c>
      <c r="AD69" s="284">
        <f>SUM(AD10:AD63)</f>
        <v>5</v>
      </c>
      <c r="AE69" s="284">
        <f>SUM(AE10:AE63)</f>
        <v>0</v>
      </c>
      <c r="AF69" s="339">
        <v>5</v>
      </c>
      <c r="AG69" s="341">
        <f>SUM(AG10:AG67)</f>
        <v>28</v>
      </c>
      <c r="AH69" s="141">
        <f>SUM(AH10:AH63)</f>
        <v>5</v>
      </c>
      <c r="AI69" s="141">
        <f>SUM(AI10:AI63)</f>
        <v>16</v>
      </c>
      <c r="AJ69" s="141">
        <f>SUM(AJ10:AJ63)</f>
        <v>5</v>
      </c>
      <c r="AK69" s="141">
        <f>SUM(AK10:AK63)</f>
        <v>2</v>
      </c>
      <c r="AL69" s="143">
        <v>2</v>
      </c>
      <c r="AM69" s="144">
        <f>SUM(AM10:AM67)</f>
        <v>28</v>
      </c>
      <c r="AN69" s="141">
        <f>SUM(AN10:AN63)</f>
        <v>5</v>
      </c>
      <c r="AO69" s="141">
        <f>SUM(AO10:AO63)</f>
        <v>6</v>
      </c>
      <c r="AP69" s="141">
        <f>SUM(AP10:AP63)</f>
        <v>3</v>
      </c>
      <c r="AQ69" s="141">
        <f>SUM(AQ10:AQ63)</f>
        <v>4</v>
      </c>
      <c r="AR69" s="143">
        <v>5</v>
      </c>
      <c r="AS69" s="144">
        <f>SUM(AS10:AS67)</f>
        <v>32</v>
      </c>
      <c r="AT69" s="79"/>
    </row>
    <row r="70" spans="1:45" ht="27.75" customHeight="1" thickBot="1">
      <c r="A70" s="100"/>
      <c r="B70" s="101" t="s">
        <v>61</v>
      </c>
      <c r="C70" s="101"/>
      <c r="D70" s="102"/>
      <c r="E70" s="103"/>
      <c r="F70" s="102"/>
      <c r="G70" s="102"/>
      <c r="H70" s="102"/>
      <c r="I70" s="102"/>
      <c r="J70" s="342"/>
      <c r="K70" s="343">
        <f>SUM(J69:M69)</f>
        <v>31</v>
      </c>
      <c r="L70" s="344"/>
      <c r="M70" s="345"/>
      <c r="N70" s="344"/>
      <c r="O70" s="346"/>
      <c r="P70" s="347"/>
      <c r="Q70" s="343">
        <f>SUM(P69:S69)</f>
        <v>32</v>
      </c>
      <c r="R70" s="344"/>
      <c r="S70" s="343"/>
      <c r="T70" s="344"/>
      <c r="U70" s="348"/>
      <c r="V70" s="347"/>
      <c r="W70" s="343">
        <f>SUM(V69:Y69)</f>
        <v>32</v>
      </c>
      <c r="X70" s="344"/>
      <c r="Y70" s="343"/>
      <c r="Z70" s="344"/>
      <c r="AA70" s="349"/>
      <c r="AB70" s="350"/>
      <c r="AC70" s="343">
        <f>SUM(AB69:AE69)</f>
        <v>27</v>
      </c>
      <c r="AD70" s="344"/>
      <c r="AE70" s="343"/>
      <c r="AF70" s="344"/>
      <c r="AG70" s="351"/>
      <c r="AH70" s="150"/>
      <c r="AI70" s="145">
        <f>SUM(AH69:AK69)</f>
        <v>28</v>
      </c>
      <c r="AJ70" s="146"/>
      <c r="AK70" s="145"/>
      <c r="AL70" s="146"/>
      <c r="AM70" s="147"/>
      <c r="AN70" s="148"/>
      <c r="AO70" s="151">
        <f>SUM(AN69:AQ69)</f>
        <v>18</v>
      </c>
      <c r="AP70" s="146"/>
      <c r="AQ70" s="145"/>
      <c r="AR70" s="146"/>
      <c r="AS70" s="149"/>
    </row>
    <row r="71" spans="1:45" ht="27.75" customHeight="1" thickTop="1">
      <c r="A71" s="16"/>
      <c r="B71" s="14"/>
      <c r="C71" s="14"/>
      <c r="D71" s="16"/>
      <c r="E71" s="10"/>
      <c r="F71" s="10"/>
      <c r="G71" s="13"/>
      <c r="H71" s="13"/>
      <c r="I71" s="13"/>
      <c r="J71" s="11"/>
      <c r="K71" s="11"/>
      <c r="L71" s="11"/>
      <c r="M71" s="11"/>
      <c r="N71" s="11"/>
      <c r="O71" s="10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7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7"/>
      <c r="AN71" s="10"/>
      <c r="AO71" s="11"/>
      <c r="AP71" s="11"/>
      <c r="AQ71" s="11"/>
      <c r="AR71" s="11"/>
      <c r="AS71" s="18"/>
    </row>
    <row r="72" spans="1:46" ht="12" customHeight="1">
      <c r="A72" s="16"/>
      <c r="B72" s="14"/>
      <c r="C72" s="14"/>
      <c r="D72" s="19"/>
      <c r="E72" s="20"/>
      <c r="F72" s="21"/>
      <c r="G72" s="20"/>
      <c r="H72" s="20"/>
      <c r="I72" s="20"/>
      <c r="J72" s="22" t="s">
        <v>62</v>
      </c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3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7"/>
      <c r="AN72" s="357" t="s">
        <v>63</v>
      </c>
      <c r="AO72" s="358"/>
      <c r="AP72" s="357"/>
      <c r="AQ72" s="357"/>
      <c r="AR72" s="357"/>
      <c r="AS72" s="18"/>
      <c r="AT72" s="24"/>
    </row>
    <row r="73" spans="1:45" ht="27.75" customHeight="1" thickBot="1">
      <c r="A73" s="16"/>
      <c r="B73" s="14"/>
      <c r="C73" s="14"/>
      <c r="D73" s="25" t="s">
        <v>64</v>
      </c>
      <c r="E73" s="26"/>
      <c r="F73" s="27"/>
      <c r="G73" s="28" t="s">
        <v>65</v>
      </c>
      <c r="H73" s="26"/>
      <c r="I73" s="26"/>
      <c r="J73" s="26"/>
      <c r="K73" s="29"/>
      <c r="L73" s="30" t="s">
        <v>66</v>
      </c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2"/>
      <c r="AB73" s="33" t="s">
        <v>67</v>
      </c>
      <c r="AC73" s="33"/>
      <c r="AD73" s="33"/>
      <c r="AE73" s="34"/>
      <c r="AF73" s="34"/>
      <c r="AG73" s="34"/>
      <c r="AH73" s="34"/>
      <c r="AI73" s="34"/>
      <c r="AJ73" s="34"/>
      <c r="AK73" s="34"/>
      <c r="AL73" s="34"/>
      <c r="AM73" s="35"/>
      <c r="AN73" s="357" t="s">
        <v>109</v>
      </c>
      <c r="AO73" s="357"/>
      <c r="AP73" s="357"/>
      <c r="AQ73" s="357"/>
      <c r="AR73" s="357"/>
      <c r="AS73" s="18"/>
    </row>
    <row r="74" spans="1:45" ht="27.75" customHeight="1">
      <c r="A74" s="16"/>
      <c r="B74" s="14"/>
      <c r="C74" s="14"/>
      <c r="D74" s="36" t="s">
        <v>68</v>
      </c>
      <c r="E74" s="37"/>
      <c r="F74" s="38"/>
      <c r="G74" s="374" t="s">
        <v>69</v>
      </c>
      <c r="H74" s="375"/>
      <c r="I74" s="39"/>
      <c r="J74" s="39"/>
      <c r="K74" s="40"/>
      <c r="L74" s="41" t="s">
        <v>70</v>
      </c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3"/>
      <c r="AB74" s="37"/>
      <c r="AC74" s="44" t="s">
        <v>104</v>
      </c>
      <c r="AD74" s="37"/>
      <c r="AE74" s="45"/>
      <c r="AF74" s="45"/>
      <c r="AG74" s="45"/>
      <c r="AH74" s="45"/>
      <c r="AI74" s="45"/>
      <c r="AJ74" s="45"/>
      <c r="AK74" s="45"/>
      <c r="AL74" s="45"/>
      <c r="AM74" s="17"/>
      <c r="AN74" s="357" t="s">
        <v>110</v>
      </c>
      <c r="AO74" s="357"/>
      <c r="AP74" s="357"/>
      <c r="AQ74" s="357"/>
      <c r="AR74" s="357"/>
      <c r="AS74" s="18"/>
    </row>
    <row r="75" spans="1:45" ht="27.75" customHeight="1">
      <c r="A75" s="46"/>
      <c r="B75" s="14"/>
      <c r="C75" s="14"/>
      <c r="D75" s="47" t="s">
        <v>71</v>
      </c>
      <c r="E75" s="48"/>
      <c r="F75" s="49"/>
      <c r="G75" s="376" t="s">
        <v>72</v>
      </c>
      <c r="H75" s="377"/>
      <c r="I75" s="50"/>
      <c r="J75" s="50"/>
      <c r="K75" s="51"/>
      <c r="L75" s="376" t="s">
        <v>70</v>
      </c>
      <c r="M75" s="377"/>
      <c r="N75" s="377"/>
      <c r="O75" s="377"/>
      <c r="P75" s="377"/>
      <c r="Q75" s="377"/>
      <c r="R75" s="377"/>
      <c r="S75" s="377"/>
      <c r="T75" s="377"/>
      <c r="U75" s="377"/>
      <c r="V75" s="377"/>
      <c r="W75" s="377"/>
      <c r="X75" s="377"/>
      <c r="Y75" s="377"/>
      <c r="Z75" s="377"/>
      <c r="AA75" s="378"/>
      <c r="AB75" s="52"/>
      <c r="AC75" s="52"/>
      <c r="AD75" s="52"/>
      <c r="AE75" s="53"/>
      <c r="AF75" s="53"/>
      <c r="AG75" s="53"/>
      <c r="AH75" s="53"/>
      <c r="AI75" s="53"/>
      <c r="AJ75" s="53"/>
      <c r="AK75" s="53"/>
      <c r="AL75" s="53"/>
      <c r="AM75" s="54"/>
      <c r="AN75" s="14"/>
      <c r="AO75" s="14"/>
      <c r="AP75" s="14"/>
      <c r="AQ75" s="14"/>
      <c r="AR75" s="14"/>
      <c r="AS75" s="55"/>
    </row>
    <row r="76" spans="1:45" ht="27.75" customHeight="1">
      <c r="A76" s="46"/>
      <c r="B76" s="14"/>
      <c r="C76" s="14"/>
      <c r="D76" s="56" t="s">
        <v>73</v>
      </c>
      <c r="E76" s="57"/>
      <c r="F76" s="58"/>
      <c r="G76" s="379" t="s">
        <v>74</v>
      </c>
      <c r="H76" s="380"/>
      <c r="I76" s="59"/>
      <c r="J76" s="59"/>
      <c r="K76" s="60"/>
      <c r="L76" s="379" t="s">
        <v>75</v>
      </c>
      <c r="M76" s="380"/>
      <c r="N76" s="380"/>
      <c r="O76" s="380"/>
      <c r="P76" s="380"/>
      <c r="Q76" s="380"/>
      <c r="R76" s="380"/>
      <c r="S76" s="380"/>
      <c r="T76" s="380"/>
      <c r="U76" s="380"/>
      <c r="V76" s="380"/>
      <c r="W76" s="380"/>
      <c r="X76" s="380"/>
      <c r="Y76" s="380"/>
      <c r="Z76" s="380"/>
      <c r="AA76" s="381"/>
      <c r="AB76" s="48" t="s">
        <v>76</v>
      </c>
      <c r="AC76" s="48"/>
      <c r="AD76" s="48"/>
      <c r="AE76" s="14"/>
      <c r="AF76" s="14"/>
      <c r="AG76" s="14"/>
      <c r="AH76" s="14"/>
      <c r="AI76" s="14"/>
      <c r="AJ76" s="14"/>
      <c r="AK76" s="14"/>
      <c r="AL76" s="14"/>
      <c r="AM76" s="61"/>
      <c r="AN76" s="10"/>
      <c r="AO76" s="14"/>
      <c r="AP76" s="14"/>
      <c r="AQ76" s="14"/>
      <c r="AR76" s="14"/>
      <c r="AS76" s="55"/>
    </row>
    <row r="77" spans="1:45" ht="27.75" customHeight="1">
      <c r="A77" s="46"/>
      <c r="B77" s="14"/>
      <c r="C77" s="14"/>
      <c r="D77" s="47" t="s">
        <v>77</v>
      </c>
      <c r="E77" s="62"/>
      <c r="F77" s="49"/>
      <c r="G77" s="368" t="s">
        <v>74</v>
      </c>
      <c r="H77" s="369"/>
      <c r="I77" s="63"/>
      <c r="J77" s="63"/>
      <c r="K77" s="63"/>
      <c r="L77" s="368" t="s">
        <v>78</v>
      </c>
      <c r="M77" s="369"/>
      <c r="N77" s="369"/>
      <c r="O77" s="369"/>
      <c r="P77" s="369"/>
      <c r="Q77" s="369"/>
      <c r="R77" s="369"/>
      <c r="S77" s="369"/>
      <c r="T77" s="369"/>
      <c r="U77" s="369"/>
      <c r="V77" s="369"/>
      <c r="W77" s="369"/>
      <c r="X77" s="369"/>
      <c r="Y77" s="369"/>
      <c r="Z77" s="369"/>
      <c r="AA77" s="370"/>
      <c r="AB77" s="48"/>
      <c r="AC77" s="48"/>
      <c r="AD77" s="48"/>
      <c r="AE77" s="14"/>
      <c r="AF77" s="14"/>
      <c r="AG77" s="14"/>
      <c r="AH77" s="14"/>
      <c r="AI77" s="14"/>
      <c r="AJ77" s="14"/>
      <c r="AK77" s="14"/>
      <c r="AL77" s="14"/>
      <c r="AM77" s="61"/>
      <c r="AN77" s="10"/>
      <c r="AO77" s="14"/>
      <c r="AP77" s="14"/>
      <c r="AQ77" s="14"/>
      <c r="AR77" s="14"/>
      <c r="AS77" s="55"/>
    </row>
    <row r="78" spans="1:45" ht="27.75" customHeight="1" thickBot="1">
      <c r="A78" s="64"/>
      <c r="B78" s="65"/>
      <c r="C78" s="65"/>
      <c r="D78" s="66"/>
      <c r="E78" s="67"/>
      <c r="F78" s="68"/>
      <c r="G78" s="371" t="s">
        <v>79</v>
      </c>
      <c r="H78" s="372"/>
      <c r="I78" s="372"/>
      <c r="J78" s="372"/>
      <c r="K78" s="372"/>
      <c r="L78" s="372"/>
      <c r="M78" s="372"/>
      <c r="N78" s="372"/>
      <c r="O78" s="372"/>
      <c r="P78" s="372"/>
      <c r="Q78" s="372"/>
      <c r="R78" s="372"/>
      <c r="S78" s="372"/>
      <c r="T78" s="372"/>
      <c r="U78" s="372"/>
      <c r="V78" s="372"/>
      <c r="W78" s="372"/>
      <c r="X78" s="372"/>
      <c r="Y78" s="372"/>
      <c r="Z78" s="372"/>
      <c r="AA78" s="373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9"/>
      <c r="AN78" s="65"/>
      <c r="AO78" s="65"/>
      <c r="AP78" s="65"/>
      <c r="AQ78" s="65"/>
      <c r="AR78" s="65"/>
      <c r="AS78" s="70"/>
    </row>
    <row r="79" spans="1:45" ht="13.5" thickTop="1">
      <c r="A79" s="71"/>
      <c r="B79" s="72"/>
      <c r="C79" s="72"/>
      <c r="D79" s="71"/>
      <c r="E79" s="73"/>
      <c r="F79" s="73"/>
      <c r="G79" s="73"/>
      <c r="H79" s="71"/>
      <c r="I79" s="71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</row>
  </sheetData>
  <mergeCells count="9">
    <mergeCell ref="C6:C8"/>
    <mergeCell ref="G77:H77"/>
    <mergeCell ref="L77:AA77"/>
    <mergeCell ref="G78:AA78"/>
    <mergeCell ref="G74:H74"/>
    <mergeCell ref="G75:H75"/>
    <mergeCell ref="L75:AA75"/>
    <mergeCell ref="G76:H76"/>
    <mergeCell ref="L76:AA76"/>
  </mergeCells>
  <printOptions/>
  <pageMargins left="0.3937007874015748" right="0.3937007874015748" top="0.5905511811023623" bottom="0.5905511811023623" header="0.11811023622047245" footer="0.31496062992125984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Kacała</dc:creator>
  <cp:keywords/>
  <dc:description/>
  <cp:lastModifiedBy>sorokosz</cp:lastModifiedBy>
  <cp:lastPrinted>2010-07-12T08:57:27Z</cp:lastPrinted>
  <dcterms:created xsi:type="dcterms:W3CDTF">2007-06-22T21:27:16Z</dcterms:created>
  <dcterms:modified xsi:type="dcterms:W3CDTF">2010-07-15T10:58:58Z</dcterms:modified>
  <cp:category/>
  <cp:version/>
  <cp:contentType/>
  <cp:contentStatus/>
</cp:coreProperties>
</file>