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6605" windowHeight="26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'Arkusz1'!$A$1:$AS$49</definedName>
  </definedNames>
  <calcPr fullCalcOnLoad="1"/>
</workbook>
</file>

<file path=xl/sharedStrings.xml><?xml version="1.0" encoding="utf-8"?>
<sst xmlns="http://schemas.openxmlformats.org/spreadsheetml/2006/main" count="132" uniqueCount="72">
  <si>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</si>
  <si>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</si>
  <si>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</si>
  <si>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</si>
  <si>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</si>
  <si>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</si>
  <si>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</si>
  <si>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</si>
  <si>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</si>
  <si>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</si>
  <si>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</si>
  <si>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</si>
  <si>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</si>
  <si>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</si>
  <si>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</si>
  <si>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</si>
  <si>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</si>
  <si>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</si>
  <si>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</si>
  <si>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</si>
  <si>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</si>
  <si>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</si>
  <si>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</si>
  <si>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</si>
  <si>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</si>
  <si>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</si>
  <si>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Wychowanie fizyczne</t>
  </si>
  <si>
    <t>B</t>
  </si>
  <si>
    <t xml:space="preserve">PRZEDMIOTY  PODSTAWOWE </t>
  </si>
  <si>
    <t>E</t>
  </si>
  <si>
    <t>Praktyczna nauka języka angielskiego</t>
  </si>
  <si>
    <t>C</t>
  </si>
  <si>
    <t>PRZEDMIOTY KIERUNKOWE</t>
  </si>
  <si>
    <t>Wstęp do językoznawstwa</t>
  </si>
  <si>
    <t>D</t>
  </si>
  <si>
    <t>Praktyki</t>
  </si>
  <si>
    <t>Godzin tygodniowo</t>
  </si>
  <si>
    <t xml:space="preserve">Zatwierdzony przez </t>
  </si>
  <si>
    <t>Radę Instytutu</t>
  </si>
  <si>
    <t>Kierunek:  Filologia</t>
  </si>
  <si>
    <t>F</t>
  </si>
  <si>
    <t>Przedmiot techniczny do wyboru I</t>
  </si>
  <si>
    <t>Przedmiot techniczny do wyboru II</t>
  </si>
  <si>
    <t>Seminarium i praca dyplomowa</t>
  </si>
  <si>
    <t>Praktyka zawodowa</t>
  </si>
  <si>
    <t>obow. od roku akadem. 2014/2015</t>
  </si>
  <si>
    <t>Gramatyka praktyczna języka angielskiego</t>
  </si>
  <si>
    <t>Praktyczna nauka języka niemieckiego</t>
  </si>
  <si>
    <t>Gramatyka praktyczna języka niemieckiego</t>
  </si>
  <si>
    <t>Fonetyka języka angielskiego z elementami fonologii</t>
  </si>
  <si>
    <t>Gramatyka opisowa języka angielskiego</t>
  </si>
  <si>
    <t>Gramatyka opisowa języka niemieckiego</t>
  </si>
  <si>
    <t>Teoria przekładu</t>
  </si>
  <si>
    <t xml:space="preserve"> w dn. </t>
  </si>
  <si>
    <t>Wstęp do komunikacji interkulturowej</t>
  </si>
  <si>
    <t>Obszary działalności tłumacza z elementami etyki zawodu</t>
  </si>
  <si>
    <t>Zarys historii literatury niemieckiego obszaru językowego</t>
  </si>
  <si>
    <t>Zarys historii literatury angielskiego obszaru językowego</t>
  </si>
  <si>
    <t>Literatura brytyjska/Literatura amerykańska</t>
  </si>
  <si>
    <t>Wiedza o krajach angielskiego obszaru językowego z elementami historii / Historia krajów angielskiego obszaru językowego z elementami kultury</t>
  </si>
  <si>
    <t xml:space="preserve">Wiedza o krajach niemieckiego obszaru językowego </t>
  </si>
  <si>
    <t>Tłumaczenie tekstów użytkowych ang.-pol. I pol.-ang.</t>
  </si>
  <si>
    <t>Tłumaczenie tekstów specjalistycznych niem.-pol. I pol.-niem.</t>
  </si>
  <si>
    <t>Tłumaczenie tekstów użytkowych niem.-pol. I pol.-niem.</t>
  </si>
  <si>
    <t>Tłumaczenie tekstów specjalistycznych ang.-pol. I pol.-ang.</t>
  </si>
  <si>
    <t>Obowiązuje od: 1.10.2014r.</t>
  </si>
  <si>
    <t>RAZEM    A+B+C+D+E</t>
  </si>
  <si>
    <t>TI w pracy tłumacza</t>
  </si>
  <si>
    <t>BLOK SPECJALIZACYJNY (do wyboru): TRANSLATORYKA</t>
  </si>
  <si>
    <r>
      <t>jęz. ang. z jęz. niem.</t>
    </r>
    <r>
      <rPr>
        <b/>
        <sz val="16"/>
        <rFont val="Arial"/>
        <family val="2"/>
      </rPr>
      <t xml:space="preserve"> (translatoryka)</t>
    </r>
  </si>
  <si>
    <t>Specjalność: Lingwistyka stosowana -</t>
  </si>
  <si>
    <t>6.12.2013r.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</si>
</sst>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/>
    </border>
    <border>
      <left style="double"/>
      <right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/>
      <top/>
      <bottom style="medium"/>
    </border>
    <border>
      <left style="medium"/>
      <right style="medium"/>
      <top style="double"/>
      <bottom/>
    </border>
    <border>
      <left/>
      <right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/>
      <top style="medium"/>
      <bottom style="dashed"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uble"/>
      <top/>
      <bottom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dashed"/>
    </border>
    <border>
      <left/>
      <right style="thin"/>
      <top style="dotted"/>
      <bottom style="dashed"/>
    </border>
    <border>
      <left/>
      <right style="thin"/>
      <top/>
      <bottom style="double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dashDot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ashDot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/>
      <bottom style="thin"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double"/>
      <top style="medium"/>
      <bottom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thin"/>
      <right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double"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/>
      <top style="dotted"/>
      <bottom style="dashed"/>
    </border>
    <border>
      <left/>
      <right style="medium"/>
      <top style="dotted"/>
      <bottom style="dashed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33" borderId="2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7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38" xfId="0" applyFont="1" applyBorder="1" applyAlignment="1">
      <alignment horizontal="centerContinuous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Continuous"/>
    </xf>
    <xf numFmtId="0" fontId="7" fillId="0" borderId="42" xfId="0" applyFont="1" applyFill="1" applyBorder="1" applyAlignment="1">
      <alignment horizontal="centerContinuous"/>
    </xf>
    <xf numFmtId="0" fontId="7" fillId="0" borderId="44" xfId="0" applyFont="1" applyFill="1" applyBorder="1" applyAlignment="1">
      <alignment horizontal="centerContinuous"/>
    </xf>
    <xf numFmtId="15" fontId="7" fillId="0" borderId="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10" fillId="0" borderId="56" xfId="51" applyFont="1" applyFill="1" applyBorder="1" applyAlignment="1">
      <alignment horizontal="center" vertical="center"/>
      <protection/>
    </xf>
    <xf numFmtId="0" fontId="10" fillId="0" borderId="58" xfId="51" applyFont="1" applyFill="1" applyBorder="1" applyAlignment="1">
      <alignment horizontal="center" vertical="center"/>
      <protection/>
    </xf>
    <xf numFmtId="0" fontId="10" fillId="33" borderId="59" xfId="51" applyFont="1" applyFill="1" applyBorder="1" applyAlignment="1">
      <alignment horizontal="center" vertical="center"/>
      <protection/>
    </xf>
    <xf numFmtId="0" fontId="10" fillId="0" borderId="56" xfId="51" applyFont="1" applyBorder="1" applyAlignment="1">
      <alignment horizontal="center" vertical="center"/>
      <protection/>
    </xf>
    <xf numFmtId="0" fontId="10" fillId="0" borderId="58" xfId="51" applyFont="1" applyBorder="1" applyAlignment="1">
      <alignment horizontal="center" vertical="center"/>
      <protection/>
    </xf>
    <xf numFmtId="0" fontId="10" fillId="33" borderId="57" xfId="51" applyFont="1" applyFill="1" applyBorder="1" applyAlignment="1">
      <alignment horizontal="center" vertical="center"/>
      <protection/>
    </xf>
    <xf numFmtId="0" fontId="10" fillId="0" borderId="62" xfId="51" applyFont="1" applyBorder="1" applyAlignment="1">
      <alignment horizontal="center" vertical="center"/>
      <protection/>
    </xf>
    <xf numFmtId="0" fontId="7" fillId="33" borderId="5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0" fillId="33" borderId="55" xfId="51" applyFont="1" applyFill="1" applyBorder="1" applyAlignment="1">
      <alignment horizontal="center" vertical="center"/>
      <protection/>
    </xf>
    <xf numFmtId="0" fontId="10" fillId="0" borderId="55" xfId="51" applyFont="1" applyBorder="1" applyAlignment="1">
      <alignment horizontal="center" vertical="center"/>
      <protection/>
    </xf>
    <xf numFmtId="0" fontId="7" fillId="0" borderId="56" xfId="51" applyFont="1" applyBorder="1" applyAlignment="1">
      <alignment horizontal="center" vertical="center"/>
      <protection/>
    </xf>
    <xf numFmtId="0" fontId="10" fillId="0" borderId="63" xfId="51" applyFont="1" applyFill="1" applyBorder="1" applyAlignment="1">
      <alignment horizontal="center" vertical="center"/>
      <protection/>
    </xf>
    <xf numFmtId="0" fontId="10" fillId="0" borderId="64" xfId="51" applyFont="1" applyFill="1" applyBorder="1" applyAlignment="1">
      <alignment horizontal="center" vertical="center"/>
      <protection/>
    </xf>
    <xf numFmtId="0" fontId="10" fillId="33" borderId="65" xfId="51" applyFont="1" applyFill="1" applyBorder="1" applyAlignment="1">
      <alignment horizontal="center" vertical="center"/>
      <protection/>
    </xf>
    <xf numFmtId="0" fontId="10" fillId="33" borderId="66" xfId="51" applyFont="1" applyFill="1" applyBorder="1" applyAlignment="1">
      <alignment horizontal="center" vertical="center"/>
      <protection/>
    </xf>
    <xf numFmtId="0" fontId="10" fillId="0" borderId="63" xfId="51" applyFont="1" applyBorder="1" applyAlignment="1">
      <alignment horizontal="center" vertical="center"/>
      <protection/>
    </xf>
    <xf numFmtId="0" fontId="10" fillId="0" borderId="64" xfId="51" applyFont="1" applyBorder="1" applyAlignment="1">
      <alignment horizontal="center" vertical="center"/>
      <protection/>
    </xf>
    <xf numFmtId="0" fontId="10" fillId="0" borderId="67" xfId="51" applyFont="1" applyFill="1" applyBorder="1" applyAlignment="1">
      <alignment horizontal="center" vertical="center"/>
      <protection/>
    </xf>
    <xf numFmtId="0" fontId="10" fillId="34" borderId="58" xfId="51" applyFont="1" applyFill="1" applyBorder="1" applyAlignment="1">
      <alignment horizontal="center" vertical="center"/>
      <protection/>
    </xf>
    <xf numFmtId="0" fontId="10" fillId="34" borderId="55" xfId="51" applyFont="1" applyFill="1" applyBorder="1" applyAlignment="1">
      <alignment horizontal="center" vertical="center"/>
      <protection/>
    </xf>
    <xf numFmtId="0" fontId="10" fillId="0" borderId="62" xfId="51" applyFont="1" applyFill="1" applyBorder="1" applyAlignment="1">
      <alignment horizontal="center" vertical="center"/>
      <protection/>
    </xf>
    <xf numFmtId="0" fontId="10" fillId="34" borderId="62" xfId="51" applyFont="1" applyFill="1" applyBorder="1" applyAlignment="1">
      <alignment horizontal="center" vertical="center"/>
      <protection/>
    </xf>
    <xf numFmtId="0" fontId="10" fillId="33" borderId="56" xfId="51" applyFont="1" applyFill="1" applyBorder="1" applyAlignment="1">
      <alignment horizontal="center" vertical="center"/>
      <protection/>
    </xf>
    <xf numFmtId="0" fontId="10" fillId="0" borderId="68" xfId="51" applyFont="1" applyFill="1" applyBorder="1" applyAlignment="1">
      <alignment horizontal="center" vertical="center"/>
      <protection/>
    </xf>
    <xf numFmtId="0" fontId="10" fillId="0" borderId="69" xfId="51" applyFont="1" applyBorder="1" applyAlignment="1">
      <alignment horizontal="center" vertical="center"/>
      <protection/>
    </xf>
    <xf numFmtId="0" fontId="10" fillId="0" borderId="67" xfId="51" applyFont="1" applyBorder="1" applyAlignment="1">
      <alignment horizontal="center" vertical="center"/>
      <protection/>
    </xf>
    <xf numFmtId="0" fontId="10" fillId="0" borderId="68" xfId="51" applyFont="1" applyBorder="1" applyAlignment="1">
      <alignment horizontal="center" vertical="center"/>
      <protection/>
    </xf>
    <xf numFmtId="0" fontId="10" fillId="0" borderId="70" xfId="51" applyFont="1" applyFill="1" applyBorder="1" applyAlignment="1">
      <alignment horizontal="center" vertical="center"/>
      <protection/>
    </xf>
    <xf numFmtId="0" fontId="10" fillId="33" borderId="63" xfId="51" applyFont="1" applyFill="1" applyBorder="1" applyAlignment="1">
      <alignment horizontal="center" vertical="center"/>
      <protection/>
    </xf>
    <xf numFmtId="0" fontId="10" fillId="0" borderId="71" xfId="51" applyFont="1" applyFill="1" applyBorder="1" applyAlignment="1">
      <alignment horizontal="center" vertical="center"/>
      <protection/>
    </xf>
    <xf numFmtId="0" fontId="11" fillId="0" borderId="63" xfId="51" applyFont="1" applyBorder="1" applyAlignment="1">
      <alignment horizontal="center" vertical="center"/>
      <protection/>
    </xf>
    <xf numFmtId="0" fontId="10" fillId="34" borderId="64" xfId="5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7" xfId="0" applyFont="1" applyBorder="1" applyAlignment="1">
      <alignment/>
    </xf>
    <xf numFmtId="0" fontId="3" fillId="0" borderId="22" xfId="0" applyFont="1" applyBorder="1" applyAlignment="1">
      <alignment horizontal="centerContinuous"/>
    </xf>
    <xf numFmtId="0" fontId="3" fillId="0" borderId="72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73" xfId="0" applyFont="1" applyBorder="1" applyAlignment="1">
      <alignment horizontal="centerContinuous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0" xfId="0" applyFont="1" applyBorder="1" applyAlignment="1">
      <alignment horizontal="center" textRotation="90"/>
    </xf>
    <xf numFmtId="0" fontId="3" fillId="33" borderId="81" xfId="0" applyFont="1" applyFill="1" applyBorder="1" applyAlignment="1">
      <alignment horizontal="center" textRotation="90"/>
    </xf>
    <xf numFmtId="0" fontId="3" fillId="33" borderId="79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" textRotation="90"/>
    </xf>
    <xf numFmtId="0" fontId="10" fillId="0" borderId="69" xfId="51" applyFont="1" applyFill="1" applyBorder="1" applyAlignment="1">
      <alignment horizontal="center" vertical="center"/>
      <protection/>
    </xf>
    <xf numFmtId="0" fontId="10" fillId="0" borderId="82" xfId="51" applyFont="1" applyFill="1" applyBorder="1" applyAlignment="1">
      <alignment horizontal="center" vertical="center"/>
      <protection/>
    </xf>
    <xf numFmtId="0" fontId="7" fillId="0" borderId="57" xfId="51" applyFont="1" applyBorder="1" applyAlignment="1">
      <alignment horizontal="center" vertical="center"/>
      <protection/>
    </xf>
    <xf numFmtId="0" fontId="7" fillId="0" borderId="83" xfId="51" applyFont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7" fillId="0" borderId="63" xfId="51" applyFont="1" applyBorder="1" applyAlignment="1">
      <alignment horizontal="center" vertical="center"/>
      <protection/>
    </xf>
    <xf numFmtId="0" fontId="7" fillId="0" borderId="66" xfId="51" applyFont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0" fillId="0" borderId="32" xfId="51" applyFont="1" applyBorder="1" applyAlignment="1">
      <alignment horizontal="center" vertical="center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left" vertical="center"/>
    </xf>
    <xf numFmtId="0" fontId="7" fillId="35" borderId="88" xfId="0" applyFont="1" applyFill="1" applyBorder="1" applyAlignment="1">
      <alignment horizontal="left" vertical="center"/>
    </xf>
    <xf numFmtId="0" fontId="7" fillId="35" borderId="57" xfId="0" applyFont="1" applyFill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33" borderId="88" xfId="0" applyFont="1" applyFill="1" applyBorder="1" applyAlignment="1">
      <alignment horizontal="left" vertical="center"/>
    </xf>
    <xf numFmtId="0" fontId="7" fillId="35" borderId="57" xfId="0" applyFont="1" applyFill="1" applyBorder="1" applyAlignment="1">
      <alignment horizontal="left" vertical="center" wrapText="1"/>
    </xf>
    <xf numFmtId="0" fontId="7" fillId="33" borderId="88" xfId="0" applyFont="1" applyFill="1" applyBorder="1" applyAlignment="1">
      <alignment horizontal="left" vertical="center" wrapText="1"/>
    </xf>
    <xf numFmtId="0" fontId="7" fillId="35" borderId="47" xfId="51" applyFont="1" applyFill="1" applyBorder="1" applyAlignment="1">
      <alignment horizontal="left" vertical="center"/>
      <protection/>
    </xf>
    <xf numFmtId="0" fontId="7" fillId="35" borderId="89" xfId="0" applyFont="1" applyFill="1" applyBorder="1" applyAlignment="1">
      <alignment vertical="center"/>
    </xf>
    <xf numFmtId="0" fontId="7" fillId="36" borderId="89" xfId="0" applyFont="1" applyFill="1" applyBorder="1" applyAlignment="1">
      <alignment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10" fillId="0" borderId="91" xfId="51" applyFont="1" applyBorder="1" applyAlignment="1">
      <alignment horizontal="center" vertical="center"/>
      <protection/>
    </xf>
    <xf numFmtId="0" fontId="7" fillId="0" borderId="92" xfId="0" applyFont="1" applyBorder="1" applyAlignment="1">
      <alignment horizontal="center" vertical="center"/>
    </xf>
    <xf numFmtId="0" fontId="7" fillId="35" borderId="93" xfId="51" applyFont="1" applyFill="1" applyBorder="1" applyAlignment="1">
      <alignment horizontal="left" vertical="center"/>
      <protection/>
    </xf>
    <xf numFmtId="0" fontId="10" fillId="33" borderId="60" xfId="51" applyFont="1" applyFill="1" applyBorder="1" applyAlignment="1">
      <alignment horizontal="center" vertical="center"/>
      <protection/>
    </xf>
    <xf numFmtId="0" fontId="10" fillId="0" borderId="94" xfId="51" applyFont="1" applyBorder="1" applyAlignment="1">
      <alignment horizontal="center" vertical="center"/>
      <protection/>
    </xf>
    <xf numFmtId="0" fontId="10" fillId="0" borderId="84" xfId="51" applyFont="1" applyBorder="1" applyAlignment="1">
      <alignment horizontal="center" vertical="center"/>
      <protection/>
    </xf>
    <xf numFmtId="0" fontId="10" fillId="0" borderId="85" xfId="51" applyFont="1" applyBorder="1" applyAlignment="1">
      <alignment horizontal="center" vertical="center"/>
      <protection/>
    </xf>
    <xf numFmtId="0" fontId="10" fillId="0" borderId="95" xfId="51" applyFont="1" applyFill="1" applyBorder="1" applyAlignment="1">
      <alignment horizontal="center" vertical="center"/>
      <protection/>
    </xf>
    <xf numFmtId="0" fontId="10" fillId="0" borderId="96" xfId="51" applyFont="1" applyFill="1" applyBorder="1" applyAlignment="1">
      <alignment horizontal="center" vertical="center"/>
      <protection/>
    </xf>
    <xf numFmtId="0" fontId="10" fillId="33" borderId="97" xfId="51" applyFont="1" applyFill="1" applyBorder="1" applyAlignment="1">
      <alignment horizontal="center" vertical="center"/>
      <protection/>
    </xf>
    <xf numFmtId="0" fontId="10" fillId="0" borderId="98" xfId="51" applyFont="1" applyFill="1" applyBorder="1" applyAlignment="1">
      <alignment horizontal="center" vertical="center"/>
      <protection/>
    </xf>
    <xf numFmtId="0" fontId="10" fillId="33" borderId="75" xfId="51" applyFont="1" applyFill="1" applyBorder="1" applyAlignment="1">
      <alignment horizontal="center" vertical="center"/>
      <protection/>
    </xf>
    <xf numFmtId="0" fontId="10" fillId="0" borderId="95" xfId="51" applyFont="1" applyBorder="1" applyAlignment="1">
      <alignment horizontal="center" vertical="center"/>
      <protection/>
    </xf>
    <xf numFmtId="0" fontId="10" fillId="0" borderId="96" xfId="51" applyFont="1" applyBorder="1" applyAlignment="1">
      <alignment horizontal="center" vertical="center"/>
      <protection/>
    </xf>
    <xf numFmtId="0" fontId="10" fillId="0" borderId="98" xfId="51" applyFont="1" applyBorder="1" applyAlignment="1">
      <alignment horizontal="center" vertical="center"/>
      <protection/>
    </xf>
    <xf numFmtId="0" fontId="10" fillId="33" borderId="99" xfId="51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7" fillId="33" borderId="10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19" xfId="0" applyFont="1" applyFill="1" applyBorder="1" applyAlignment="1">
      <alignment horizontal="center" vertical="center" textRotation="90"/>
    </xf>
    <xf numFmtId="0" fontId="7" fillId="33" borderId="101" xfId="0" applyFont="1" applyFill="1" applyBorder="1" applyAlignment="1">
      <alignment horizontal="center" vertical="center" textRotation="90"/>
    </xf>
    <xf numFmtId="0" fontId="7" fillId="33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 wrapText="1"/>
    </xf>
    <xf numFmtId="0" fontId="7" fillId="33" borderId="104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51" applyFont="1" applyBorder="1" applyAlignment="1">
      <alignment horizontal="center" vertical="center"/>
      <protection/>
    </xf>
    <xf numFmtId="0" fontId="7" fillId="0" borderId="62" xfId="51" applyFont="1" applyBorder="1" applyAlignment="1">
      <alignment horizontal="center" vertical="center"/>
      <protection/>
    </xf>
    <xf numFmtId="0" fontId="10" fillId="0" borderId="39" xfId="51" applyFont="1" applyBorder="1" applyAlignment="1">
      <alignment horizontal="center" vertical="center"/>
      <protection/>
    </xf>
    <xf numFmtId="0" fontId="7" fillId="0" borderId="109" xfId="51" applyFont="1" applyBorder="1" applyAlignment="1">
      <alignment horizontal="center" vertical="center"/>
      <protection/>
    </xf>
    <xf numFmtId="0" fontId="3" fillId="33" borderId="110" xfId="0" applyFont="1" applyFill="1" applyBorder="1" applyAlignment="1">
      <alignment horizontal="center" textRotation="90"/>
    </xf>
    <xf numFmtId="0" fontId="3" fillId="33" borderId="54" xfId="0" applyFont="1" applyFill="1" applyBorder="1" applyAlignment="1">
      <alignment horizontal="center" textRotation="90"/>
    </xf>
    <xf numFmtId="0" fontId="3" fillId="33" borderId="111" xfId="0" applyFont="1" applyFill="1" applyBorder="1" applyAlignment="1">
      <alignment horizontal="center" textRotation="90"/>
    </xf>
    <xf numFmtId="0" fontId="7" fillId="0" borderId="1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0" fontId="7" fillId="0" borderId="1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20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7" fillId="0" borderId="123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G translatoryka 2010-11 zm nazw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view="pageBreakPreview" zoomScaleNormal="50" zoomScaleSheetLayoutView="100" zoomScalePageLayoutView="0" workbookViewId="0" topLeftCell="A1">
      <selection activeCell="L48" sqref="L48:AA48"/>
    </sheetView>
  </sheetViews>
  <sheetFormatPr defaultColWidth="9.140625" defaultRowHeight="12.75"/>
  <cols>
    <col min="1" max="1" width="4.8515625" style="1" customWidth="1"/>
    <col min="2" max="2" width="84.00390625" style="1" customWidth="1"/>
    <col min="3" max="3" width="8.8515625" style="1" customWidth="1"/>
    <col min="4" max="4" width="4.8515625" style="1" customWidth="1"/>
    <col min="5" max="5" width="9.140625" style="1" customWidth="1"/>
    <col min="6" max="6" width="5.8515625" style="1" customWidth="1"/>
    <col min="7" max="7" width="8.421875" style="1" customWidth="1"/>
    <col min="8" max="8" width="9.140625" style="1" customWidth="1"/>
    <col min="9" max="9" width="4.421875" style="1" customWidth="1"/>
    <col min="10" max="10" width="3.7109375" style="1" customWidth="1"/>
    <col min="11" max="11" width="4.421875" style="1" customWidth="1"/>
    <col min="12" max="12" width="2.7109375" style="1" customWidth="1"/>
    <col min="13" max="13" width="3.57421875" style="1" customWidth="1"/>
    <col min="14" max="14" width="2.7109375" style="1" customWidth="1"/>
    <col min="15" max="15" width="4.421875" style="1" customWidth="1"/>
    <col min="16" max="16" width="4.00390625" style="1" customWidth="1"/>
    <col min="17" max="17" width="4.421875" style="1" customWidth="1"/>
    <col min="18" max="20" width="2.7109375" style="1" customWidth="1"/>
    <col min="21" max="21" width="4.8515625" style="1" customWidth="1"/>
    <col min="22" max="22" width="4.57421875" style="1" customWidth="1"/>
    <col min="23" max="23" width="4.421875" style="1" customWidth="1"/>
    <col min="24" max="26" width="2.7109375" style="1" customWidth="1"/>
    <col min="27" max="27" width="4.8515625" style="1" customWidth="1"/>
    <col min="28" max="28" width="4.00390625" style="1" customWidth="1"/>
    <col min="29" max="29" width="5.140625" style="1" customWidth="1"/>
    <col min="30" max="32" width="2.7109375" style="1" customWidth="1"/>
    <col min="33" max="33" width="4.57421875" style="1" customWidth="1"/>
    <col min="34" max="34" width="3.421875" style="1" customWidth="1"/>
    <col min="35" max="35" width="5.57421875" style="1" customWidth="1"/>
    <col min="36" max="36" width="2.7109375" style="1" customWidth="1"/>
    <col min="37" max="38" width="3.8515625" style="1" customWidth="1"/>
    <col min="39" max="39" width="5.421875" style="1" customWidth="1"/>
    <col min="40" max="40" width="3.140625" style="1" customWidth="1"/>
    <col min="41" max="41" width="5.140625" style="1" customWidth="1"/>
    <col min="42" max="42" width="2.7109375" style="1" customWidth="1"/>
    <col min="43" max="44" width="3.421875" style="1" customWidth="1"/>
    <col min="45" max="45" width="5.28125" style="1" customWidth="1"/>
    <col min="46" max="16384" width="9.140625" style="1" customWidth="1"/>
  </cols>
  <sheetData>
    <row r="1" spans="1:45" ht="33.75">
      <c r="A1" s="227" t="s">
        <v>0</v>
      </c>
      <c r="B1" s="228"/>
      <c r="C1" s="229"/>
      <c r="D1" s="230"/>
      <c r="E1" s="230"/>
      <c r="F1" s="230"/>
      <c r="G1" s="230"/>
      <c r="H1" s="230"/>
      <c r="I1" s="230"/>
      <c r="J1" s="231"/>
      <c r="K1" s="235" t="s">
        <v>1</v>
      </c>
      <c r="L1" s="232"/>
      <c r="M1" s="232"/>
      <c r="N1" s="232"/>
      <c r="O1" s="232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2"/>
      <c r="AB1" s="231"/>
      <c r="AC1" s="232"/>
      <c r="AD1" s="231"/>
      <c r="AE1" s="231"/>
      <c r="AF1" s="231"/>
      <c r="AG1" s="232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</row>
    <row r="2" spans="1:45" ht="28.5" customHeight="1">
      <c r="A2" s="227" t="s">
        <v>2</v>
      </c>
      <c r="B2" s="233"/>
      <c r="C2" s="232"/>
      <c r="D2" s="234"/>
      <c r="E2" s="234"/>
      <c r="F2" s="234"/>
      <c r="G2" s="234"/>
      <c r="H2" s="230"/>
      <c r="I2" s="230" t="s">
        <v>3</v>
      </c>
      <c r="J2" s="231"/>
      <c r="K2" s="233" t="s">
        <v>45</v>
      </c>
      <c r="L2" s="232"/>
      <c r="M2" s="231"/>
      <c r="N2" s="231"/>
      <c r="O2" s="232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27" t="s">
        <v>39</v>
      </c>
      <c r="AD2" s="227"/>
      <c r="AE2" s="227"/>
      <c r="AF2" s="227"/>
      <c r="AG2" s="227"/>
      <c r="AH2" s="227"/>
      <c r="AI2" s="227"/>
      <c r="AJ2" s="227"/>
      <c r="AK2" s="227"/>
      <c r="AL2" s="231"/>
      <c r="AM2" s="231"/>
      <c r="AN2" s="231"/>
      <c r="AO2" s="231"/>
      <c r="AP2" s="231"/>
      <c r="AQ2" s="231"/>
      <c r="AR2" s="231"/>
      <c r="AS2" s="231"/>
    </row>
    <row r="3" spans="1:45" ht="28.5" customHeight="1">
      <c r="A3" s="233"/>
      <c r="B3" s="227"/>
      <c r="C3" s="231"/>
      <c r="D3" s="231"/>
      <c r="E3" s="231"/>
      <c r="F3" s="234"/>
      <c r="G3" s="234"/>
      <c r="H3" s="230"/>
      <c r="I3" s="230"/>
      <c r="J3" s="231"/>
      <c r="K3" s="231"/>
      <c r="L3" s="232"/>
      <c r="M3" s="231"/>
      <c r="N3" s="231"/>
      <c r="O3" s="232"/>
      <c r="P3" s="231"/>
      <c r="Q3" s="231"/>
      <c r="R3" s="231"/>
      <c r="S3" s="231"/>
      <c r="T3" s="231"/>
      <c r="U3" s="231"/>
      <c r="V3" s="232"/>
      <c r="W3" s="231"/>
      <c r="X3" s="232"/>
      <c r="Y3" s="232"/>
      <c r="Z3" s="232"/>
      <c r="AA3" s="232"/>
      <c r="AB3" s="232"/>
      <c r="AC3" s="227" t="s">
        <v>70</v>
      </c>
      <c r="AD3" s="227"/>
      <c r="AE3" s="227"/>
      <c r="AF3" s="227"/>
      <c r="AG3" s="233"/>
      <c r="AH3" s="233"/>
      <c r="AI3" s="227"/>
      <c r="AJ3" s="233"/>
      <c r="AK3" s="233"/>
      <c r="AL3" s="232"/>
      <c r="AM3" s="231"/>
      <c r="AN3" s="231"/>
      <c r="AO3" s="231"/>
      <c r="AP3" s="231"/>
      <c r="AQ3" s="231"/>
      <c r="AR3" s="231"/>
      <c r="AS3" s="231"/>
    </row>
    <row r="4" spans="1:45" ht="33" customHeight="1">
      <c r="A4" s="227" t="s">
        <v>4</v>
      </c>
      <c r="B4" s="233"/>
      <c r="C4" s="232"/>
      <c r="D4" s="231"/>
      <c r="E4" s="231"/>
      <c r="F4" s="234"/>
      <c r="G4" s="234"/>
      <c r="H4" s="230"/>
      <c r="I4" s="230"/>
      <c r="J4" s="231"/>
      <c r="K4" s="231"/>
      <c r="L4" s="231"/>
      <c r="M4" s="227" t="s">
        <v>5</v>
      </c>
      <c r="N4" s="231"/>
      <c r="O4" s="232"/>
      <c r="P4" s="231"/>
      <c r="Q4" s="231"/>
      <c r="R4" s="231"/>
      <c r="S4" s="231"/>
      <c r="T4" s="231"/>
      <c r="U4" s="231"/>
      <c r="V4" s="231"/>
      <c r="W4" s="231"/>
      <c r="X4" s="232"/>
      <c r="Y4" s="232"/>
      <c r="Z4" s="232"/>
      <c r="AA4" s="232"/>
      <c r="AB4" s="232"/>
      <c r="AC4" s="227" t="s">
        <v>69</v>
      </c>
      <c r="AD4" s="227"/>
      <c r="AE4" s="227"/>
      <c r="AF4" s="227"/>
      <c r="AG4" s="233"/>
      <c r="AH4" s="227"/>
      <c r="AI4" s="233"/>
      <c r="AJ4" s="233"/>
      <c r="AK4" s="233"/>
      <c r="AL4" s="232"/>
      <c r="AM4" s="232"/>
      <c r="AN4" s="231"/>
      <c r="AO4" s="231"/>
      <c r="AP4" s="231"/>
      <c r="AQ4" s="231"/>
      <c r="AR4" s="231"/>
      <c r="AS4" s="231"/>
    </row>
    <row r="5" spans="1:45" ht="8.25" customHeight="1" thickBot="1">
      <c r="A5" s="230"/>
      <c r="B5" s="229"/>
      <c r="C5" s="229"/>
      <c r="D5" s="230"/>
      <c r="E5" s="230"/>
      <c r="F5" s="230"/>
      <c r="G5" s="230"/>
      <c r="H5" s="230"/>
      <c r="I5" s="230"/>
      <c r="J5" s="231"/>
      <c r="K5" s="231"/>
      <c r="L5" s="231"/>
      <c r="M5" s="231"/>
      <c r="N5" s="231"/>
      <c r="O5" s="232"/>
      <c r="P5" s="231"/>
      <c r="Q5" s="231"/>
      <c r="R5" s="231"/>
      <c r="S5" s="231"/>
      <c r="T5" s="231"/>
      <c r="U5" s="231"/>
      <c r="V5" s="231"/>
      <c r="W5" s="231"/>
      <c r="X5" s="232"/>
      <c r="Y5" s="232"/>
      <c r="Z5" s="232"/>
      <c r="AA5" s="23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</row>
    <row r="6" spans="1:45" ht="49.5" customHeight="1" thickBot="1" thickTop="1">
      <c r="A6" s="28"/>
      <c r="B6" s="29"/>
      <c r="C6" s="259" t="s">
        <v>23</v>
      </c>
      <c r="D6" s="2"/>
      <c r="E6" s="161" t="s">
        <v>6</v>
      </c>
      <c r="F6" s="142"/>
      <c r="G6" s="142"/>
      <c r="H6" s="142"/>
      <c r="I6" s="143"/>
      <c r="J6" s="282" t="s">
        <v>7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4"/>
    </row>
    <row r="7" spans="1:45" ht="49.5" customHeight="1">
      <c r="A7" s="30" t="s">
        <v>8</v>
      </c>
      <c r="B7" s="31" t="s">
        <v>9</v>
      </c>
      <c r="C7" s="260"/>
      <c r="D7" s="162" t="s">
        <v>10</v>
      </c>
      <c r="E7" s="144"/>
      <c r="F7" s="145"/>
      <c r="G7" s="146" t="s">
        <v>11</v>
      </c>
      <c r="H7" s="146"/>
      <c r="I7" s="147"/>
      <c r="J7" s="148"/>
      <c r="K7" s="148"/>
      <c r="L7" s="149" t="s">
        <v>12</v>
      </c>
      <c r="M7" s="149"/>
      <c r="N7" s="149"/>
      <c r="O7" s="150"/>
      <c r="P7" s="149"/>
      <c r="Q7" s="149"/>
      <c r="R7" s="149" t="s">
        <v>13</v>
      </c>
      <c r="S7" s="149"/>
      <c r="T7" s="149"/>
      <c r="U7" s="151"/>
      <c r="V7" s="149"/>
      <c r="W7" s="149"/>
      <c r="X7" s="149" t="s">
        <v>14</v>
      </c>
      <c r="Y7" s="149"/>
      <c r="Z7" s="149"/>
      <c r="AA7" s="150"/>
      <c r="AB7" s="149"/>
      <c r="AC7" s="149"/>
      <c r="AD7" s="149" t="s">
        <v>15</v>
      </c>
      <c r="AE7" s="149"/>
      <c r="AF7" s="149"/>
      <c r="AG7" s="151"/>
      <c r="AH7" s="149"/>
      <c r="AI7" s="149"/>
      <c r="AJ7" s="149" t="s">
        <v>16</v>
      </c>
      <c r="AK7" s="149"/>
      <c r="AL7" s="149"/>
      <c r="AM7" s="150"/>
      <c r="AN7" s="149"/>
      <c r="AO7" s="149"/>
      <c r="AP7" s="149" t="s">
        <v>17</v>
      </c>
      <c r="AQ7" s="149"/>
      <c r="AR7" s="149"/>
      <c r="AS7" s="152"/>
    </row>
    <row r="8" spans="1:46" ht="63.75" customHeight="1" thickBot="1">
      <c r="A8" s="32"/>
      <c r="B8" s="33"/>
      <c r="C8" s="261"/>
      <c r="D8" s="3"/>
      <c r="E8" s="153"/>
      <c r="F8" s="154" t="s">
        <v>18</v>
      </c>
      <c r="G8" s="155" t="s">
        <v>19</v>
      </c>
      <c r="H8" s="155" t="s">
        <v>20</v>
      </c>
      <c r="I8" s="156" t="s">
        <v>21</v>
      </c>
      <c r="J8" s="157" t="s">
        <v>18</v>
      </c>
      <c r="K8" s="155" t="s">
        <v>19</v>
      </c>
      <c r="L8" s="155" t="s">
        <v>20</v>
      </c>
      <c r="M8" s="156" t="s">
        <v>21</v>
      </c>
      <c r="N8" s="158" t="s">
        <v>22</v>
      </c>
      <c r="O8" s="159" t="s">
        <v>23</v>
      </c>
      <c r="P8" s="157" t="s">
        <v>18</v>
      </c>
      <c r="Q8" s="155" t="s">
        <v>19</v>
      </c>
      <c r="R8" s="155" t="s">
        <v>20</v>
      </c>
      <c r="S8" s="156" t="s">
        <v>21</v>
      </c>
      <c r="T8" s="158" t="s">
        <v>22</v>
      </c>
      <c r="U8" s="159" t="s">
        <v>23</v>
      </c>
      <c r="V8" s="157" t="s">
        <v>18</v>
      </c>
      <c r="W8" s="155" t="s">
        <v>19</v>
      </c>
      <c r="X8" s="155" t="s">
        <v>20</v>
      </c>
      <c r="Y8" s="156" t="s">
        <v>21</v>
      </c>
      <c r="Z8" s="158" t="s">
        <v>22</v>
      </c>
      <c r="AA8" s="159" t="s">
        <v>23</v>
      </c>
      <c r="AB8" s="157" t="s">
        <v>18</v>
      </c>
      <c r="AC8" s="155" t="s">
        <v>19</v>
      </c>
      <c r="AD8" s="155" t="s">
        <v>20</v>
      </c>
      <c r="AE8" s="156" t="s">
        <v>21</v>
      </c>
      <c r="AF8" s="158" t="s">
        <v>22</v>
      </c>
      <c r="AG8" s="159" t="s">
        <v>23</v>
      </c>
      <c r="AH8" s="157" t="s">
        <v>18</v>
      </c>
      <c r="AI8" s="155" t="s">
        <v>19</v>
      </c>
      <c r="AJ8" s="155" t="s">
        <v>20</v>
      </c>
      <c r="AK8" s="156" t="s">
        <v>21</v>
      </c>
      <c r="AL8" s="158" t="s">
        <v>22</v>
      </c>
      <c r="AM8" s="159" t="s">
        <v>23</v>
      </c>
      <c r="AN8" s="157" t="s">
        <v>18</v>
      </c>
      <c r="AO8" s="155" t="s">
        <v>19</v>
      </c>
      <c r="AP8" s="155" t="s">
        <v>20</v>
      </c>
      <c r="AQ8" s="156" t="s">
        <v>21</v>
      </c>
      <c r="AR8" s="158" t="s">
        <v>22</v>
      </c>
      <c r="AS8" s="160" t="s">
        <v>23</v>
      </c>
      <c r="AT8" s="4"/>
    </row>
    <row r="9" spans="1:45" s="20" customFormat="1" ht="49.5" customHeight="1" thickBot="1">
      <c r="A9" s="34" t="s">
        <v>24</v>
      </c>
      <c r="B9" s="192" t="s">
        <v>25</v>
      </c>
      <c r="C9" s="205">
        <f>SUM(C10:C12)</f>
        <v>6</v>
      </c>
      <c r="D9" s="205"/>
      <c r="E9" s="205">
        <f>SUM(E10:E12)</f>
        <v>120</v>
      </c>
      <c r="F9" s="22"/>
      <c r="G9" s="22"/>
      <c r="H9" s="22"/>
      <c r="I9" s="22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/>
    </row>
    <row r="10" spans="1:48" ht="49.5" customHeight="1">
      <c r="A10" s="43">
        <v>1</v>
      </c>
      <c r="B10" s="193" t="s">
        <v>41</v>
      </c>
      <c r="C10" s="92">
        <f>SUM(O10+U10+AA10+AG10+AM10+AS10)</f>
        <v>2</v>
      </c>
      <c r="D10" s="207">
        <v>0</v>
      </c>
      <c r="E10" s="101">
        <f>SUM(J10:M10,P10:S10,V10:Y10,AB10:AE10,AH10:AK10,AN10:AQ10,AT10:AW10,AY10:BB10)*15</f>
        <v>30</v>
      </c>
      <c r="F10" s="252">
        <f aca="true" t="shared" si="0" ref="F10:I12">SUM(J10,P10,V10,AB10,AH10,AN10,AT10,AY10)*15</f>
        <v>0</v>
      </c>
      <c r="G10" s="181">
        <f t="shared" si="0"/>
        <v>30</v>
      </c>
      <c r="H10" s="181">
        <f t="shared" si="0"/>
        <v>0</v>
      </c>
      <c r="I10" s="182">
        <f t="shared" si="0"/>
        <v>0</v>
      </c>
      <c r="J10" s="190"/>
      <c r="K10" s="190">
        <v>2</v>
      </c>
      <c r="L10" s="190"/>
      <c r="M10" s="183"/>
      <c r="N10" s="184"/>
      <c r="O10" s="185">
        <v>2</v>
      </c>
      <c r="P10" s="191"/>
      <c r="Q10" s="190"/>
      <c r="R10" s="190"/>
      <c r="S10" s="183"/>
      <c r="T10" s="184"/>
      <c r="U10" s="186"/>
      <c r="V10" s="191"/>
      <c r="W10" s="190"/>
      <c r="X10" s="190"/>
      <c r="Y10" s="183"/>
      <c r="Z10" s="184"/>
      <c r="AA10" s="185"/>
      <c r="AB10" s="191"/>
      <c r="AC10" s="190"/>
      <c r="AD10" s="190"/>
      <c r="AE10" s="183"/>
      <c r="AF10" s="184"/>
      <c r="AG10" s="186"/>
      <c r="AH10" s="191"/>
      <c r="AI10" s="190"/>
      <c r="AJ10" s="190"/>
      <c r="AK10" s="183"/>
      <c r="AL10" s="184"/>
      <c r="AM10" s="185"/>
      <c r="AN10" s="191"/>
      <c r="AO10" s="190"/>
      <c r="AP10" s="190"/>
      <c r="AQ10" s="183"/>
      <c r="AR10" s="184"/>
      <c r="AS10" s="186"/>
      <c r="AV10" s="27"/>
    </row>
    <row r="11" spans="1:48" ht="49.5" customHeight="1">
      <c r="A11" s="43">
        <v>2</v>
      </c>
      <c r="B11" s="194" t="s">
        <v>42</v>
      </c>
      <c r="C11" s="100">
        <f>SUM(O11+U11+AA11+AG11+AM11+AS11)</f>
        <v>2</v>
      </c>
      <c r="D11" s="101">
        <v>0</v>
      </c>
      <c r="E11" s="101">
        <f>SUM(J11:M11,P11:S11,V11:Y11,AB11:AE11,AH11:AK11,AN11:AQ11,AT11:AW11,AY11:BB11)*15</f>
        <v>30</v>
      </c>
      <c r="F11" s="253">
        <f>SUM(J11,P11,V11,AB11,AH11,AN11,AT11,AY11)*15</f>
        <v>0</v>
      </c>
      <c r="G11" s="94">
        <f>SUM(K11,Q11,W11,AC11,AI11,AO11,AU11,AZ11)*15</f>
        <v>30</v>
      </c>
      <c r="H11" s="94">
        <f>SUM(L11,R11,X11,AD11,AJ11,AP11,AV11,BA11)*15</f>
        <v>0</v>
      </c>
      <c r="I11" s="95">
        <f>SUM(M11,S11,Y11,AE11,AK11,AQ11,AW11,BB11)*15</f>
        <v>0</v>
      </c>
      <c r="J11" s="96"/>
      <c r="K11" s="96"/>
      <c r="L11" s="96"/>
      <c r="M11" s="96"/>
      <c r="N11" s="97"/>
      <c r="O11" s="98"/>
      <c r="P11" s="96"/>
      <c r="Q11" s="96"/>
      <c r="R11" s="96"/>
      <c r="S11" s="96"/>
      <c r="T11" s="97"/>
      <c r="U11" s="99"/>
      <c r="V11" s="102"/>
      <c r="W11" s="102"/>
      <c r="X11" s="102"/>
      <c r="Y11" s="102"/>
      <c r="Z11" s="103"/>
      <c r="AA11" s="98"/>
      <c r="AB11" s="102"/>
      <c r="AC11" s="102">
        <v>2</v>
      </c>
      <c r="AD11" s="102"/>
      <c r="AE11" s="102"/>
      <c r="AF11" s="103"/>
      <c r="AG11" s="99">
        <v>2</v>
      </c>
      <c r="AH11" s="102"/>
      <c r="AI11" s="102"/>
      <c r="AJ11" s="102"/>
      <c r="AK11" s="102"/>
      <c r="AL11" s="103"/>
      <c r="AM11" s="98"/>
      <c r="AN11" s="102"/>
      <c r="AO11" s="102"/>
      <c r="AP11" s="102"/>
      <c r="AQ11" s="102"/>
      <c r="AR11" s="103"/>
      <c r="AS11" s="99"/>
      <c r="AV11" s="27"/>
    </row>
    <row r="12" spans="1:45" ht="49.5" customHeight="1" thickBot="1">
      <c r="A12" s="43">
        <v>3</v>
      </c>
      <c r="B12" s="195" t="s">
        <v>26</v>
      </c>
      <c r="C12" s="104">
        <f aca="true" t="shared" si="1" ref="C12:C28">SUM(O12+U12+AA12+AG12+AM12+AS12)</f>
        <v>2</v>
      </c>
      <c r="D12" s="208">
        <v>0</v>
      </c>
      <c r="E12" s="101">
        <f>SUM(J12:M12,P12:S12,V12:Y12,AB12:AE12,AH12:AK12,AN12:AQ12,AT12:AW12,AY12:BB12)*15</f>
        <v>60</v>
      </c>
      <c r="F12" s="254">
        <f t="shared" si="0"/>
        <v>0</v>
      </c>
      <c r="G12" s="168">
        <f t="shared" si="0"/>
        <v>60</v>
      </c>
      <c r="H12" s="168">
        <f t="shared" si="0"/>
        <v>0</v>
      </c>
      <c r="I12" s="169">
        <f t="shared" si="0"/>
        <v>0</v>
      </c>
      <c r="J12" s="170"/>
      <c r="K12" s="170">
        <v>2</v>
      </c>
      <c r="L12" s="170"/>
      <c r="M12" s="170"/>
      <c r="N12" s="171"/>
      <c r="O12" s="172">
        <v>1</v>
      </c>
      <c r="P12" s="170"/>
      <c r="Q12" s="170">
        <v>2</v>
      </c>
      <c r="R12" s="170"/>
      <c r="S12" s="170"/>
      <c r="T12" s="171"/>
      <c r="U12" s="173">
        <v>1</v>
      </c>
      <c r="V12" s="174"/>
      <c r="W12" s="174"/>
      <c r="X12" s="174"/>
      <c r="Y12" s="174"/>
      <c r="Z12" s="175"/>
      <c r="AA12" s="172"/>
      <c r="AB12" s="174"/>
      <c r="AC12" s="174"/>
      <c r="AD12" s="174"/>
      <c r="AE12" s="174"/>
      <c r="AF12" s="175"/>
      <c r="AG12" s="173"/>
      <c r="AH12" s="174"/>
      <c r="AI12" s="174"/>
      <c r="AJ12" s="174"/>
      <c r="AK12" s="174"/>
      <c r="AL12" s="175"/>
      <c r="AM12" s="172"/>
      <c r="AN12" s="174"/>
      <c r="AO12" s="174"/>
      <c r="AP12" s="174"/>
      <c r="AQ12" s="174"/>
      <c r="AR12" s="175"/>
      <c r="AS12" s="173"/>
    </row>
    <row r="13" spans="1:45" ht="49.5" customHeight="1" thickBot="1">
      <c r="A13" s="44" t="s">
        <v>27</v>
      </c>
      <c r="B13" s="196" t="s">
        <v>28</v>
      </c>
      <c r="C13" s="206">
        <f>SUM(C14:C17)</f>
        <v>92</v>
      </c>
      <c r="D13" s="205"/>
      <c r="E13" s="205">
        <f>SUM(E14:E17)</f>
        <v>1170</v>
      </c>
      <c r="F13" s="22"/>
      <c r="G13" s="22"/>
      <c r="H13" s="22"/>
      <c r="I13" s="22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</row>
    <row r="14" spans="1:45" ht="49.5" customHeight="1">
      <c r="A14" s="43">
        <v>4</v>
      </c>
      <c r="B14" s="197" t="s">
        <v>48</v>
      </c>
      <c r="C14" s="92">
        <f t="shared" si="1"/>
        <v>6</v>
      </c>
      <c r="D14" s="207">
        <v>0</v>
      </c>
      <c r="E14" s="209">
        <f>SUM(J14:M14,P14:S14,V14:Y14,AB14:AE14,AH14:AK14,AN14:AQ14,AT14:AW14,AY14:BB14)*15</f>
        <v>90</v>
      </c>
      <c r="F14" s="252">
        <f>SUM(J14,P14,V14,AB14,AH14,)*15</f>
        <v>0</v>
      </c>
      <c r="G14" s="181">
        <f aca="true" t="shared" si="2" ref="G14:I16">SUM(K14,Q14,W14,AC14,AI14,AO14,AU14,AZ14)*15</f>
        <v>90</v>
      </c>
      <c r="H14" s="181">
        <f t="shared" si="2"/>
        <v>0</v>
      </c>
      <c r="I14" s="182">
        <f t="shared" si="2"/>
        <v>0</v>
      </c>
      <c r="J14" s="118"/>
      <c r="K14" s="118">
        <v>2</v>
      </c>
      <c r="L14" s="118"/>
      <c r="M14" s="118"/>
      <c r="N14" s="119"/>
      <c r="O14" s="120">
        <v>2</v>
      </c>
      <c r="P14" s="118"/>
      <c r="Q14" s="118">
        <v>2</v>
      </c>
      <c r="R14" s="118"/>
      <c r="S14" s="118"/>
      <c r="T14" s="119"/>
      <c r="U14" s="121">
        <v>2</v>
      </c>
      <c r="V14" s="122"/>
      <c r="W14" s="122">
        <v>2</v>
      </c>
      <c r="X14" s="122"/>
      <c r="Y14" s="122"/>
      <c r="Z14" s="123"/>
      <c r="AA14" s="120">
        <v>2</v>
      </c>
      <c r="AB14" s="122"/>
      <c r="AC14" s="122"/>
      <c r="AD14" s="122"/>
      <c r="AE14" s="122"/>
      <c r="AF14" s="123"/>
      <c r="AG14" s="121"/>
      <c r="AH14" s="122"/>
      <c r="AI14" s="122"/>
      <c r="AJ14" s="122"/>
      <c r="AK14" s="122"/>
      <c r="AL14" s="123"/>
      <c r="AM14" s="120"/>
      <c r="AN14" s="189"/>
      <c r="AO14" s="122"/>
      <c r="AP14" s="122"/>
      <c r="AQ14" s="122"/>
      <c r="AR14" s="123"/>
      <c r="AS14" s="121"/>
    </row>
    <row r="15" spans="1:45" ht="49.5" customHeight="1">
      <c r="A15" s="43">
        <v>5</v>
      </c>
      <c r="B15" s="197" t="s">
        <v>47</v>
      </c>
      <c r="C15" s="92">
        <f t="shared" si="1"/>
        <v>39</v>
      </c>
      <c r="D15" s="93">
        <v>3</v>
      </c>
      <c r="E15" s="209">
        <f>SUM(J15:M15,P15:S15,V15:Y15,AB15:AE15,AH15:AK15,AN15:AQ15,AT15:AW15,AY15:BB15)*15</f>
        <v>480</v>
      </c>
      <c r="F15" s="253">
        <f>SUM(J15,P15,V15,AB15,AH15,)*15</f>
        <v>0</v>
      </c>
      <c r="G15" s="94">
        <f t="shared" si="2"/>
        <v>480</v>
      </c>
      <c r="H15" s="94">
        <f t="shared" si="2"/>
        <v>0</v>
      </c>
      <c r="I15" s="95">
        <f t="shared" si="2"/>
        <v>0</v>
      </c>
      <c r="J15" s="105"/>
      <c r="K15" s="105">
        <v>8</v>
      </c>
      <c r="L15" s="105"/>
      <c r="M15" s="105"/>
      <c r="N15" s="106"/>
      <c r="O15" s="107">
        <v>9</v>
      </c>
      <c r="P15" s="105"/>
      <c r="Q15" s="105">
        <v>6</v>
      </c>
      <c r="R15" s="105"/>
      <c r="S15" s="105"/>
      <c r="T15" s="106" t="s">
        <v>29</v>
      </c>
      <c r="U15" s="110">
        <v>7</v>
      </c>
      <c r="V15" s="108"/>
      <c r="W15" s="108">
        <v>6</v>
      </c>
      <c r="X15" s="108"/>
      <c r="Y15" s="108"/>
      <c r="Z15" s="109"/>
      <c r="AA15" s="107">
        <v>7</v>
      </c>
      <c r="AB15" s="108"/>
      <c r="AC15" s="108">
        <v>6</v>
      </c>
      <c r="AD15" s="108"/>
      <c r="AE15" s="108"/>
      <c r="AF15" s="109" t="s">
        <v>29</v>
      </c>
      <c r="AG15" s="110">
        <v>8</v>
      </c>
      <c r="AH15" s="108"/>
      <c r="AI15" s="108">
        <v>4</v>
      </c>
      <c r="AJ15" s="108"/>
      <c r="AK15" s="108"/>
      <c r="AL15" s="109" t="s">
        <v>29</v>
      </c>
      <c r="AM15" s="107">
        <v>5</v>
      </c>
      <c r="AN15" s="111"/>
      <c r="AO15" s="108">
        <v>2</v>
      </c>
      <c r="AP15" s="108"/>
      <c r="AQ15" s="108"/>
      <c r="AR15" s="109"/>
      <c r="AS15" s="110">
        <v>3</v>
      </c>
    </row>
    <row r="16" spans="1:45" ht="49.5" customHeight="1">
      <c r="A16" s="43">
        <v>6</v>
      </c>
      <c r="B16" s="198" t="s">
        <v>46</v>
      </c>
      <c r="C16" s="112">
        <f t="shared" si="1"/>
        <v>6</v>
      </c>
      <c r="D16" s="101">
        <v>0</v>
      </c>
      <c r="E16" s="101">
        <f>SUM(J16:M16,P16:S16,V16:Y16,AB16:AE16,AH16:AK16,AN16:AQ16,AT16:AW16,AY16:BB16)*15</f>
        <v>90</v>
      </c>
      <c r="F16" s="253">
        <f>SUM(J16,P16,V16,AB16,AH16,AN16,AT16,AY16)*15</f>
        <v>0</v>
      </c>
      <c r="G16" s="94">
        <f t="shared" si="2"/>
        <v>90</v>
      </c>
      <c r="H16" s="94">
        <f t="shared" si="2"/>
        <v>0</v>
      </c>
      <c r="I16" s="95">
        <f t="shared" si="2"/>
        <v>0</v>
      </c>
      <c r="J16" s="96"/>
      <c r="K16" s="96">
        <v>2</v>
      </c>
      <c r="L16" s="96"/>
      <c r="M16" s="96"/>
      <c r="N16" s="97"/>
      <c r="O16" s="98">
        <v>2</v>
      </c>
      <c r="P16" s="96"/>
      <c r="Q16" s="96">
        <v>2</v>
      </c>
      <c r="R16" s="96"/>
      <c r="S16" s="96"/>
      <c r="T16" s="97"/>
      <c r="U16" s="99">
        <v>2</v>
      </c>
      <c r="V16" s="102"/>
      <c r="W16" s="102">
        <v>2</v>
      </c>
      <c r="X16" s="102"/>
      <c r="Y16" s="102"/>
      <c r="Z16" s="103"/>
      <c r="AA16" s="98">
        <v>2</v>
      </c>
      <c r="AB16" s="102"/>
      <c r="AC16" s="102"/>
      <c r="AD16" s="102"/>
      <c r="AE16" s="102"/>
      <c r="AF16" s="103"/>
      <c r="AG16" s="99"/>
      <c r="AH16" s="102"/>
      <c r="AI16" s="102"/>
      <c r="AJ16" s="102"/>
      <c r="AK16" s="102"/>
      <c r="AL16" s="103"/>
      <c r="AM16" s="98"/>
      <c r="AN16" s="113"/>
      <c r="AO16" s="102"/>
      <c r="AP16" s="102"/>
      <c r="AQ16" s="102"/>
      <c r="AR16" s="103"/>
      <c r="AS16" s="99"/>
    </row>
    <row r="17" spans="1:45" ht="49.5" customHeight="1" thickBot="1">
      <c r="A17" s="43">
        <v>7</v>
      </c>
      <c r="B17" s="197" t="s">
        <v>30</v>
      </c>
      <c r="C17" s="112">
        <f t="shared" si="1"/>
        <v>41</v>
      </c>
      <c r="D17" s="208">
        <v>3</v>
      </c>
      <c r="E17" s="208">
        <f>$F17+$G17</f>
        <v>510</v>
      </c>
      <c r="F17" s="254">
        <f>SUM(J17,P17,V17,AB17,AH17,AN17,AT17,AY17)*15</f>
        <v>0</v>
      </c>
      <c r="G17" s="168">
        <f>SUM(K17,Q17,W17,AC17,AI17,AO17)*15</f>
        <v>510</v>
      </c>
      <c r="H17" s="168">
        <f>SUM(L17,R17,X17,AD17,AJ17,AP17,AV17,BA17)*15</f>
        <v>0</v>
      </c>
      <c r="I17" s="169">
        <f>SUM(M17,S17,Y17,AE17,AK17,AQ17,AW17,BB17)*15</f>
        <v>0</v>
      </c>
      <c r="J17" s="170"/>
      <c r="K17" s="170">
        <v>8</v>
      </c>
      <c r="L17" s="170"/>
      <c r="M17" s="170"/>
      <c r="N17" s="171"/>
      <c r="O17" s="172">
        <v>9</v>
      </c>
      <c r="P17" s="170"/>
      <c r="Q17" s="170">
        <v>6</v>
      </c>
      <c r="R17" s="170"/>
      <c r="S17" s="170"/>
      <c r="T17" s="171" t="s">
        <v>29</v>
      </c>
      <c r="U17" s="173">
        <v>7</v>
      </c>
      <c r="V17" s="174"/>
      <c r="W17" s="174">
        <v>6</v>
      </c>
      <c r="X17" s="174"/>
      <c r="Y17" s="174"/>
      <c r="Z17" s="175"/>
      <c r="AA17" s="172">
        <v>7</v>
      </c>
      <c r="AB17" s="174"/>
      <c r="AC17" s="174">
        <v>6</v>
      </c>
      <c r="AD17" s="174"/>
      <c r="AE17" s="174"/>
      <c r="AF17" s="175" t="s">
        <v>29</v>
      </c>
      <c r="AG17" s="173">
        <v>8</v>
      </c>
      <c r="AH17" s="170"/>
      <c r="AI17" s="170">
        <v>4</v>
      </c>
      <c r="AJ17" s="170"/>
      <c r="AK17" s="170"/>
      <c r="AL17" s="171" t="s">
        <v>29</v>
      </c>
      <c r="AM17" s="172">
        <v>5</v>
      </c>
      <c r="AN17" s="180"/>
      <c r="AO17" s="170">
        <v>4</v>
      </c>
      <c r="AP17" s="170"/>
      <c r="AQ17" s="170"/>
      <c r="AR17" s="171"/>
      <c r="AS17" s="173">
        <v>5</v>
      </c>
    </row>
    <row r="18" spans="1:45" ht="49.5" customHeight="1" thickBot="1">
      <c r="A18" s="45" t="s">
        <v>31</v>
      </c>
      <c r="B18" s="199" t="s">
        <v>32</v>
      </c>
      <c r="C18" s="205">
        <f>SUM(C19:C28)</f>
        <v>54</v>
      </c>
      <c r="D18" s="205"/>
      <c r="E18" s="205">
        <f>SUM(E19:E28)</f>
        <v>570</v>
      </c>
      <c r="F18" s="22"/>
      <c r="G18" s="22"/>
      <c r="H18" s="22"/>
      <c r="I18" s="22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</row>
    <row r="19" spans="1:45" ht="49.5" customHeight="1">
      <c r="A19" s="46">
        <v>8</v>
      </c>
      <c r="B19" s="195" t="s">
        <v>57</v>
      </c>
      <c r="C19" s="92">
        <f t="shared" si="1"/>
        <v>5</v>
      </c>
      <c r="D19" s="209">
        <v>1</v>
      </c>
      <c r="E19" s="209">
        <f>$F19+$G19</f>
        <v>60</v>
      </c>
      <c r="F19" s="252">
        <f aca="true" t="shared" si="3" ref="F19:F28">SUM(J19,P19,V19,AB19,AH19,AN19,AT19,AY19)*15</f>
        <v>60</v>
      </c>
      <c r="G19" s="181">
        <f aca="true" t="shared" si="4" ref="G19:G27">SUM(K19,Q19,W19,AC19,AI19,AO19)*15</f>
        <v>0</v>
      </c>
      <c r="H19" s="181">
        <f aca="true" t="shared" si="5" ref="H19:H28">SUM(L19,R19,X19,AD19,AJ19,AP19,AV19,BA19)*15</f>
        <v>0</v>
      </c>
      <c r="I19" s="182">
        <f aca="true" t="shared" si="6" ref="I19:I28">SUM(M19,S19,Y19,AE19,AK19,AQ19,AW19,BB19)*15</f>
        <v>0</v>
      </c>
      <c r="J19" s="183"/>
      <c r="K19" s="183"/>
      <c r="L19" s="183"/>
      <c r="M19" s="183"/>
      <c r="N19" s="184"/>
      <c r="O19" s="185"/>
      <c r="P19" s="183"/>
      <c r="Q19" s="183"/>
      <c r="R19" s="183"/>
      <c r="S19" s="183"/>
      <c r="T19" s="184"/>
      <c r="U19" s="186"/>
      <c r="V19" s="187">
        <v>2</v>
      </c>
      <c r="W19" s="187"/>
      <c r="X19" s="187"/>
      <c r="Y19" s="187"/>
      <c r="Z19" s="188"/>
      <c r="AA19" s="185">
        <v>2</v>
      </c>
      <c r="AB19" s="187">
        <v>2</v>
      </c>
      <c r="AC19" s="187"/>
      <c r="AD19" s="187"/>
      <c r="AE19" s="187"/>
      <c r="AF19" s="188" t="s">
        <v>29</v>
      </c>
      <c r="AG19" s="186">
        <v>3</v>
      </c>
      <c r="AH19" s="183"/>
      <c r="AI19" s="183"/>
      <c r="AJ19" s="183"/>
      <c r="AK19" s="183"/>
      <c r="AL19" s="184"/>
      <c r="AM19" s="185"/>
      <c r="AN19" s="187"/>
      <c r="AO19" s="187"/>
      <c r="AP19" s="187"/>
      <c r="AQ19" s="187"/>
      <c r="AR19" s="188"/>
      <c r="AS19" s="186"/>
    </row>
    <row r="20" spans="1:45" ht="49.5" customHeight="1">
      <c r="A20" s="46">
        <v>9</v>
      </c>
      <c r="B20" s="194" t="s">
        <v>58</v>
      </c>
      <c r="C20" s="112">
        <f t="shared" si="1"/>
        <v>4</v>
      </c>
      <c r="D20" s="101">
        <v>0</v>
      </c>
      <c r="E20" s="209">
        <f>$F20+$G20</f>
        <v>60</v>
      </c>
      <c r="F20" s="253">
        <f t="shared" si="3"/>
        <v>0</v>
      </c>
      <c r="G20" s="94">
        <f t="shared" si="4"/>
        <v>60</v>
      </c>
      <c r="H20" s="94">
        <f>SUM(L20,R20,X20,AD20,AJ20,AP20,AV20,BA20)*15</f>
        <v>0</v>
      </c>
      <c r="I20" s="95">
        <f>SUM(M20,S20,Y20,AE20,AK20,AQ20,AW20,BB20)*15</f>
        <v>0</v>
      </c>
      <c r="J20" s="96"/>
      <c r="K20" s="96"/>
      <c r="L20" s="96"/>
      <c r="M20" s="96"/>
      <c r="N20" s="97"/>
      <c r="O20" s="98"/>
      <c r="P20" s="96"/>
      <c r="Q20" s="96"/>
      <c r="R20" s="96"/>
      <c r="S20" s="96"/>
      <c r="T20" s="97"/>
      <c r="U20" s="99"/>
      <c r="V20" s="102"/>
      <c r="W20" s="102"/>
      <c r="X20" s="102"/>
      <c r="Y20" s="102"/>
      <c r="Z20" s="103"/>
      <c r="AA20" s="98"/>
      <c r="AB20" s="102"/>
      <c r="AC20" s="102">
        <v>2</v>
      </c>
      <c r="AD20" s="102"/>
      <c r="AE20" s="102"/>
      <c r="AF20" s="103"/>
      <c r="AG20" s="99">
        <v>2</v>
      </c>
      <c r="AH20" s="96"/>
      <c r="AI20" s="96">
        <v>2</v>
      </c>
      <c r="AJ20" s="96"/>
      <c r="AK20" s="96"/>
      <c r="AL20" s="97"/>
      <c r="AM20" s="98">
        <v>2</v>
      </c>
      <c r="AN20" s="102"/>
      <c r="AO20" s="102"/>
      <c r="AP20" s="102"/>
      <c r="AQ20" s="102"/>
      <c r="AR20" s="103"/>
      <c r="AS20" s="99"/>
    </row>
    <row r="21" spans="1:45" ht="49.5" customHeight="1">
      <c r="A21" s="46">
        <v>10</v>
      </c>
      <c r="B21" s="195" t="s">
        <v>56</v>
      </c>
      <c r="C21" s="100">
        <f t="shared" si="1"/>
        <v>3</v>
      </c>
      <c r="D21" s="101">
        <v>1</v>
      </c>
      <c r="E21" s="101">
        <f>$F21+$G21</f>
        <v>45</v>
      </c>
      <c r="F21" s="253">
        <f>SUM(J21,P21,V21,AB21,AH21,AN21,AT21,AY21)*15</f>
        <v>15</v>
      </c>
      <c r="G21" s="94">
        <f t="shared" si="4"/>
        <v>30</v>
      </c>
      <c r="H21" s="94">
        <f>SUM(L21,R21,X21,AD21,AJ21,AP21,AV21,BA21)*15</f>
        <v>0</v>
      </c>
      <c r="I21" s="95">
        <f>SUM(M21,S21,Y21,AE21,AK21,AQ21,AW21,BB21)*15</f>
        <v>0</v>
      </c>
      <c r="J21" s="96"/>
      <c r="K21" s="96"/>
      <c r="L21" s="96"/>
      <c r="M21" s="96"/>
      <c r="N21" s="97"/>
      <c r="O21" s="98"/>
      <c r="P21" s="96"/>
      <c r="Q21" s="96"/>
      <c r="R21" s="96"/>
      <c r="S21" s="96"/>
      <c r="T21" s="97"/>
      <c r="U21" s="99"/>
      <c r="V21" s="102"/>
      <c r="W21" s="102"/>
      <c r="X21" s="102"/>
      <c r="Y21" s="102"/>
      <c r="Z21" s="103"/>
      <c r="AA21" s="98"/>
      <c r="AB21" s="102"/>
      <c r="AC21" s="102"/>
      <c r="AD21" s="102"/>
      <c r="AE21" s="102"/>
      <c r="AF21" s="103"/>
      <c r="AG21" s="99"/>
      <c r="AH21" s="96"/>
      <c r="AI21" s="96"/>
      <c r="AJ21" s="96"/>
      <c r="AK21" s="96"/>
      <c r="AL21" s="97"/>
      <c r="AM21" s="98"/>
      <c r="AN21" s="96">
        <v>1</v>
      </c>
      <c r="AO21" s="96">
        <v>2</v>
      </c>
      <c r="AP21" s="96"/>
      <c r="AQ21" s="96"/>
      <c r="AR21" s="97" t="s">
        <v>29</v>
      </c>
      <c r="AS21" s="99">
        <v>3</v>
      </c>
    </row>
    <row r="22" spans="1:45" ht="61.5" customHeight="1">
      <c r="A22" s="46">
        <v>11</v>
      </c>
      <c r="B22" s="200" t="s">
        <v>59</v>
      </c>
      <c r="C22" s="100">
        <f t="shared" si="1"/>
        <v>5</v>
      </c>
      <c r="D22" s="101">
        <v>2</v>
      </c>
      <c r="E22" s="101">
        <f>$F22+$G22</f>
        <v>60</v>
      </c>
      <c r="F22" s="253">
        <f t="shared" si="3"/>
        <v>30</v>
      </c>
      <c r="G22" s="94">
        <f t="shared" si="4"/>
        <v>30</v>
      </c>
      <c r="H22" s="94">
        <f t="shared" si="5"/>
        <v>0</v>
      </c>
      <c r="I22" s="95">
        <f t="shared" si="6"/>
        <v>0</v>
      </c>
      <c r="J22" s="96"/>
      <c r="K22" s="96"/>
      <c r="L22" s="96"/>
      <c r="M22" s="96"/>
      <c r="N22" s="97"/>
      <c r="O22" s="98"/>
      <c r="P22" s="96"/>
      <c r="Q22" s="96"/>
      <c r="R22" s="96"/>
      <c r="S22" s="96"/>
      <c r="T22" s="97"/>
      <c r="U22" s="99"/>
      <c r="V22" s="102"/>
      <c r="W22" s="102"/>
      <c r="X22" s="102"/>
      <c r="Y22" s="102"/>
      <c r="Z22" s="103"/>
      <c r="AA22" s="98"/>
      <c r="AB22" s="114">
        <v>2</v>
      </c>
      <c r="AC22" s="114"/>
      <c r="AD22" s="102"/>
      <c r="AE22" s="102"/>
      <c r="AF22" s="103"/>
      <c r="AG22" s="99">
        <v>2</v>
      </c>
      <c r="AH22" s="96"/>
      <c r="AI22" s="96">
        <v>2</v>
      </c>
      <c r="AJ22" s="96"/>
      <c r="AK22" s="96"/>
      <c r="AL22" s="97" t="s">
        <v>29</v>
      </c>
      <c r="AM22" s="98">
        <v>3</v>
      </c>
      <c r="AN22" s="96"/>
      <c r="AO22" s="96"/>
      <c r="AP22" s="96"/>
      <c r="AQ22" s="96"/>
      <c r="AR22" s="97"/>
      <c r="AS22" s="99"/>
    </row>
    <row r="23" spans="1:45" ht="49.5" customHeight="1">
      <c r="A23" s="46">
        <v>12</v>
      </c>
      <c r="B23" s="195" t="s">
        <v>60</v>
      </c>
      <c r="C23" s="100">
        <f t="shared" si="1"/>
        <v>3</v>
      </c>
      <c r="D23" s="101">
        <v>1</v>
      </c>
      <c r="E23" s="101">
        <f>$F23+$G23</f>
        <v>30</v>
      </c>
      <c r="F23" s="253">
        <f t="shared" si="3"/>
        <v>30</v>
      </c>
      <c r="G23" s="94">
        <f t="shared" si="4"/>
        <v>0</v>
      </c>
      <c r="H23" s="94">
        <f t="shared" si="5"/>
        <v>0</v>
      </c>
      <c r="I23" s="95">
        <f t="shared" si="6"/>
        <v>0</v>
      </c>
      <c r="J23" s="96"/>
      <c r="K23" s="96"/>
      <c r="L23" s="96"/>
      <c r="M23" s="96"/>
      <c r="N23" s="97"/>
      <c r="O23" s="98"/>
      <c r="P23" s="96"/>
      <c r="Q23" s="96"/>
      <c r="R23" s="96"/>
      <c r="S23" s="96"/>
      <c r="T23" s="97"/>
      <c r="U23" s="99"/>
      <c r="V23" s="102"/>
      <c r="W23" s="114"/>
      <c r="X23" s="102"/>
      <c r="Y23" s="102"/>
      <c r="Z23" s="103"/>
      <c r="AA23" s="98"/>
      <c r="AB23" s="102"/>
      <c r="AC23" s="102"/>
      <c r="AD23" s="102"/>
      <c r="AE23" s="102"/>
      <c r="AF23" s="103"/>
      <c r="AG23" s="99"/>
      <c r="AH23" s="96"/>
      <c r="AI23" s="96"/>
      <c r="AJ23" s="96"/>
      <c r="AK23" s="96"/>
      <c r="AL23" s="97"/>
      <c r="AM23" s="98"/>
      <c r="AN23" s="96">
        <v>2</v>
      </c>
      <c r="AO23" s="96"/>
      <c r="AP23" s="96"/>
      <c r="AQ23" s="96"/>
      <c r="AR23" s="97" t="s">
        <v>29</v>
      </c>
      <c r="AS23" s="99">
        <v>3</v>
      </c>
    </row>
    <row r="24" spans="1:45" ht="49.5" customHeight="1">
      <c r="A24" s="46">
        <v>13</v>
      </c>
      <c r="B24" s="195" t="s">
        <v>49</v>
      </c>
      <c r="C24" s="100">
        <f t="shared" si="1"/>
        <v>6</v>
      </c>
      <c r="D24" s="101">
        <v>0</v>
      </c>
      <c r="E24" s="101">
        <f>$F24+$G24+$H24</f>
        <v>90</v>
      </c>
      <c r="F24" s="253">
        <f t="shared" si="3"/>
        <v>0</v>
      </c>
      <c r="G24" s="94">
        <f t="shared" si="4"/>
        <v>90</v>
      </c>
      <c r="H24" s="94">
        <f t="shared" si="5"/>
        <v>0</v>
      </c>
      <c r="I24" s="95">
        <f t="shared" si="6"/>
        <v>0</v>
      </c>
      <c r="J24" s="96"/>
      <c r="K24" s="96">
        <v>4</v>
      </c>
      <c r="L24" s="96"/>
      <c r="M24" s="96"/>
      <c r="N24" s="97"/>
      <c r="O24" s="98">
        <v>4</v>
      </c>
      <c r="P24" s="96"/>
      <c r="Q24" s="96">
        <v>2</v>
      </c>
      <c r="R24" s="96"/>
      <c r="S24" s="96"/>
      <c r="T24" s="97"/>
      <c r="U24" s="99">
        <v>2</v>
      </c>
      <c r="V24" s="102"/>
      <c r="W24" s="102"/>
      <c r="X24" s="102"/>
      <c r="Y24" s="102"/>
      <c r="Z24" s="103"/>
      <c r="AA24" s="98"/>
      <c r="AB24" s="102"/>
      <c r="AC24" s="102"/>
      <c r="AD24" s="102"/>
      <c r="AE24" s="102"/>
      <c r="AF24" s="103"/>
      <c r="AG24" s="99"/>
      <c r="AH24" s="96"/>
      <c r="AI24" s="96"/>
      <c r="AJ24" s="96"/>
      <c r="AK24" s="96"/>
      <c r="AL24" s="97"/>
      <c r="AM24" s="98"/>
      <c r="AN24" s="96"/>
      <c r="AO24" s="96"/>
      <c r="AP24" s="96"/>
      <c r="AQ24" s="96"/>
      <c r="AR24" s="97"/>
      <c r="AS24" s="99"/>
    </row>
    <row r="25" spans="1:45" ht="49.5" customHeight="1">
      <c r="A25" s="46">
        <v>14</v>
      </c>
      <c r="B25" s="195" t="s">
        <v>50</v>
      </c>
      <c r="C25" s="100">
        <f t="shared" si="1"/>
        <v>5</v>
      </c>
      <c r="D25" s="101">
        <v>1</v>
      </c>
      <c r="E25" s="101">
        <f>$F25+$G25</f>
        <v>60</v>
      </c>
      <c r="F25" s="253">
        <f t="shared" si="3"/>
        <v>60</v>
      </c>
      <c r="G25" s="94">
        <f t="shared" si="4"/>
        <v>0</v>
      </c>
      <c r="H25" s="94">
        <f t="shared" si="5"/>
        <v>0</v>
      </c>
      <c r="I25" s="95">
        <f t="shared" si="6"/>
        <v>0</v>
      </c>
      <c r="J25" s="96">
        <v>2</v>
      </c>
      <c r="K25" s="96"/>
      <c r="L25" s="96"/>
      <c r="M25" s="96"/>
      <c r="N25" s="97"/>
      <c r="O25" s="98">
        <v>2</v>
      </c>
      <c r="P25" s="96">
        <v>2</v>
      </c>
      <c r="Q25" s="96"/>
      <c r="R25" s="96"/>
      <c r="S25" s="96"/>
      <c r="T25" s="97" t="s">
        <v>29</v>
      </c>
      <c r="U25" s="99">
        <v>3</v>
      </c>
      <c r="V25" s="102"/>
      <c r="W25" s="102"/>
      <c r="X25" s="102"/>
      <c r="Y25" s="102"/>
      <c r="Z25" s="103"/>
      <c r="AA25" s="98"/>
      <c r="AB25" s="102"/>
      <c r="AC25" s="102"/>
      <c r="AD25" s="102"/>
      <c r="AE25" s="102"/>
      <c r="AF25" s="103"/>
      <c r="AG25" s="99"/>
      <c r="AH25" s="96"/>
      <c r="AI25" s="96"/>
      <c r="AJ25" s="96"/>
      <c r="AK25" s="96"/>
      <c r="AL25" s="97"/>
      <c r="AM25" s="98"/>
      <c r="AN25" s="96"/>
      <c r="AO25" s="96"/>
      <c r="AP25" s="96"/>
      <c r="AQ25" s="96"/>
      <c r="AR25" s="97"/>
      <c r="AS25" s="99"/>
    </row>
    <row r="26" spans="1:45" ht="49.5" customHeight="1">
      <c r="A26" s="46">
        <v>15</v>
      </c>
      <c r="B26" s="195" t="s">
        <v>51</v>
      </c>
      <c r="C26" s="100">
        <f t="shared" si="1"/>
        <v>5</v>
      </c>
      <c r="D26" s="101">
        <v>1</v>
      </c>
      <c r="E26" s="101">
        <f>$F26+$G26</f>
        <v>60</v>
      </c>
      <c r="F26" s="253">
        <f>SUM(J26,P26,V26,AB26,AH26,AN26,AT26,AY26)*15</f>
        <v>60</v>
      </c>
      <c r="G26" s="94">
        <f t="shared" si="4"/>
        <v>0</v>
      </c>
      <c r="H26" s="94">
        <f>SUM(L26,R26,X26,AD26,AJ26,AP26,AV26,BA26)*15</f>
        <v>0</v>
      </c>
      <c r="I26" s="95">
        <f>SUM(M26,S26,Y26,AE26,AK26,AQ26,AW26,BB26)*15</f>
        <v>0</v>
      </c>
      <c r="J26" s="96"/>
      <c r="K26" s="96"/>
      <c r="L26" s="96"/>
      <c r="M26" s="96"/>
      <c r="N26" s="97"/>
      <c r="O26" s="98"/>
      <c r="P26" s="96">
        <v>2</v>
      </c>
      <c r="Q26" s="96"/>
      <c r="R26" s="96"/>
      <c r="S26" s="96"/>
      <c r="T26" s="97"/>
      <c r="U26" s="99">
        <v>2</v>
      </c>
      <c r="V26" s="102">
        <v>2</v>
      </c>
      <c r="W26" s="102"/>
      <c r="X26" s="102"/>
      <c r="Y26" s="102"/>
      <c r="Z26" s="103" t="s">
        <v>29</v>
      </c>
      <c r="AA26" s="98">
        <v>3</v>
      </c>
      <c r="AB26" s="102"/>
      <c r="AC26" s="102"/>
      <c r="AD26" s="102"/>
      <c r="AE26" s="102"/>
      <c r="AF26" s="103"/>
      <c r="AG26" s="99"/>
      <c r="AH26" s="96"/>
      <c r="AI26" s="96"/>
      <c r="AJ26" s="96"/>
      <c r="AK26" s="96"/>
      <c r="AL26" s="97"/>
      <c r="AM26" s="98"/>
      <c r="AN26" s="96"/>
      <c r="AO26" s="96"/>
      <c r="AP26" s="96"/>
      <c r="AQ26" s="96"/>
      <c r="AR26" s="97"/>
      <c r="AS26" s="99"/>
    </row>
    <row r="27" spans="1:45" ht="49.5" customHeight="1">
      <c r="A27" s="46">
        <v>16</v>
      </c>
      <c r="B27" s="195" t="s">
        <v>33</v>
      </c>
      <c r="C27" s="100">
        <f t="shared" si="1"/>
        <v>2</v>
      </c>
      <c r="D27" s="101">
        <v>0</v>
      </c>
      <c r="E27" s="101">
        <f>$F27+$G27</f>
        <v>30</v>
      </c>
      <c r="F27" s="253">
        <f t="shared" si="3"/>
        <v>0</v>
      </c>
      <c r="G27" s="94">
        <f t="shared" si="4"/>
        <v>30</v>
      </c>
      <c r="H27" s="94">
        <f t="shared" si="5"/>
        <v>0</v>
      </c>
      <c r="I27" s="95">
        <f t="shared" si="6"/>
        <v>0</v>
      </c>
      <c r="J27" s="96"/>
      <c r="K27" s="96"/>
      <c r="L27" s="96"/>
      <c r="M27" s="96"/>
      <c r="N27" s="97"/>
      <c r="O27" s="98"/>
      <c r="P27" s="96"/>
      <c r="Q27" s="96">
        <v>2</v>
      </c>
      <c r="R27" s="96"/>
      <c r="S27" s="96"/>
      <c r="T27" s="97"/>
      <c r="U27" s="99">
        <v>2</v>
      </c>
      <c r="V27" s="102"/>
      <c r="W27" s="102"/>
      <c r="X27" s="102"/>
      <c r="Y27" s="102"/>
      <c r="Z27" s="103"/>
      <c r="AA27" s="98"/>
      <c r="AB27" s="102"/>
      <c r="AC27" s="102"/>
      <c r="AD27" s="102"/>
      <c r="AE27" s="102"/>
      <c r="AF27" s="103"/>
      <c r="AG27" s="99"/>
      <c r="AH27" s="96"/>
      <c r="AI27" s="96"/>
      <c r="AJ27" s="96"/>
      <c r="AK27" s="96"/>
      <c r="AL27" s="97"/>
      <c r="AM27" s="98"/>
      <c r="AN27" s="96"/>
      <c r="AO27" s="96"/>
      <c r="AP27" s="96"/>
      <c r="AQ27" s="96"/>
      <c r="AR27" s="97"/>
      <c r="AS27" s="99"/>
    </row>
    <row r="28" spans="1:45" ht="49.5" customHeight="1" thickBot="1">
      <c r="A28" s="46">
        <v>17</v>
      </c>
      <c r="B28" s="193" t="s">
        <v>43</v>
      </c>
      <c r="C28" s="100">
        <f t="shared" si="1"/>
        <v>16</v>
      </c>
      <c r="D28" s="208">
        <v>1</v>
      </c>
      <c r="E28" s="101">
        <f>SUM(J28:M28,P28:S28,V28:Y28,AB28:AE28,AH28:AK28,AN28:AQ28,AT28:AW28,AY28:BB28)*15</f>
        <v>75</v>
      </c>
      <c r="F28" s="254">
        <f t="shared" si="3"/>
        <v>0</v>
      </c>
      <c r="G28" s="168">
        <f>SUM(K28,Q28,W28,AC28,AI28,AO28,AU28,AZ28)*15</f>
        <v>0</v>
      </c>
      <c r="H28" s="168">
        <f t="shared" si="5"/>
        <v>0</v>
      </c>
      <c r="I28" s="169">
        <f t="shared" si="6"/>
        <v>75</v>
      </c>
      <c r="J28" s="170"/>
      <c r="K28" s="170"/>
      <c r="L28" s="170"/>
      <c r="M28" s="170"/>
      <c r="N28" s="171"/>
      <c r="O28" s="172"/>
      <c r="P28" s="170"/>
      <c r="Q28" s="170"/>
      <c r="R28" s="170"/>
      <c r="S28" s="170"/>
      <c r="T28" s="171"/>
      <c r="U28" s="173"/>
      <c r="V28" s="174"/>
      <c r="W28" s="174"/>
      <c r="X28" s="174"/>
      <c r="Y28" s="174"/>
      <c r="Z28" s="175"/>
      <c r="AA28" s="172"/>
      <c r="AB28" s="174"/>
      <c r="AC28" s="174"/>
      <c r="AD28" s="174"/>
      <c r="AE28" s="174">
        <v>1</v>
      </c>
      <c r="AF28" s="175"/>
      <c r="AG28" s="173">
        <v>1</v>
      </c>
      <c r="AH28" s="174"/>
      <c r="AI28" s="174"/>
      <c r="AJ28" s="174"/>
      <c r="AK28" s="174">
        <v>2</v>
      </c>
      <c r="AL28" s="175"/>
      <c r="AM28" s="172">
        <v>6</v>
      </c>
      <c r="AN28" s="174"/>
      <c r="AO28" s="174"/>
      <c r="AP28" s="174"/>
      <c r="AQ28" s="174">
        <v>2</v>
      </c>
      <c r="AR28" s="175" t="s">
        <v>29</v>
      </c>
      <c r="AS28" s="173">
        <v>9</v>
      </c>
    </row>
    <row r="29" spans="1:45" ht="49.5" customHeight="1" thickBot="1">
      <c r="A29" s="45" t="s">
        <v>34</v>
      </c>
      <c r="B29" s="201" t="s">
        <v>68</v>
      </c>
      <c r="C29" s="206">
        <f>SUM(C30:C37)</f>
        <v>24</v>
      </c>
      <c r="D29" s="205"/>
      <c r="E29" s="205">
        <f>SUM(E30:E37)</f>
        <v>345</v>
      </c>
      <c r="F29" s="22"/>
      <c r="G29" s="22"/>
      <c r="H29" s="22"/>
      <c r="I29" s="22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9"/>
    </row>
    <row r="30" spans="1:45" ht="49.5" customHeight="1" thickBot="1">
      <c r="A30" s="47">
        <v>18</v>
      </c>
      <c r="B30" s="202" t="s">
        <v>52</v>
      </c>
      <c r="C30" s="115">
        <f aca="true" t="shared" si="7" ref="C30:C37">SUM(O30+U30+AA30+AG30+AM30+AS30)</f>
        <v>3</v>
      </c>
      <c r="D30" s="210">
        <v>1</v>
      </c>
      <c r="E30" s="258">
        <f aca="true" t="shared" si="8" ref="E30:E37">SUM(J30:M30,P30:S30,V30:Y30,AB30:AE30,AH30:AK30,AN30:AQ30,AT30:AW30,AY30:BB30)*15</f>
        <v>30</v>
      </c>
      <c r="F30" s="255">
        <f aca="true" t="shared" si="9" ref="F30:I37">SUM(J30,P30,V30,AB30,AH30,AN30,AT30,AY30)*15</f>
        <v>30</v>
      </c>
      <c r="G30" s="176">
        <f t="shared" si="9"/>
        <v>0</v>
      </c>
      <c r="H30" s="176">
        <f t="shared" si="9"/>
        <v>0</v>
      </c>
      <c r="I30" s="177">
        <f t="shared" si="9"/>
        <v>0</v>
      </c>
      <c r="J30" s="164"/>
      <c r="K30" s="118"/>
      <c r="L30" s="118"/>
      <c r="M30" s="118"/>
      <c r="N30" s="119"/>
      <c r="O30" s="120"/>
      <c r="P30" s="118"/>
      <c r="Q30" s="118"/>
      <c r="R30" s="118"/>
      <c r="S30" s="118"/>
      <c r="T30" s="119"/>
      <c r="U30" s="121"/>
      <c r="V30" s="122">
        <v>2</v>
      </c>
      <c r="W30" s="122"/>
      <c r="X30" s="122"/>
      <c r="Y30" s="122"/>
      <c r="Z30" s="123" t="s">
        <v>29</v>
      </c>
      <c r="AA30" s="120">
        <v>3</v>
      </c>
      <c r="AB30" s="122"/>
      <c r="AC30" s="122"/>
      <c r="AD30" s="122"/>
      <c r="AE30" s="122"/>
      <c r="AF30" s="122"/>
      <c r="AG30" s="121"/>
      <c r="AH30" s="122"/>
      <c r="AI30" s="122"/>
      <c r="AJ30" s="122"/>
      <c r="AK30" s="122"/>
      <c r="AL30" s="123"/>
      <c r="AM30" s="120"/>
      <c r="AN30" s="122"/>
      <c r="AO30" s="122"/>
      <c r="AP30" s="122"/>
      <c r="AQ30" s="122"/>
      <c r="AR30" s="123"/>
      <c r="AS30" s="121"/>
    </row>
    <row r="31" spans="1:45" ht="49.5" customHeight="1" thickBot="1">
      <c r="A31" s="47">
        <v>19</v>
      </c>
      <c r="B31" s="203" t="s">
        <v>54</v>
      </c>
      <c r="C31" s="115">
        <f>SUM(O31+U31+AA31+AG31+AM31+AS31)</f>
        <v>2</v>
      </c>
      <c r="D31" s="116">
        <v>0</v>
      </c>
      <c r="E31" s="258">
        <f t="shared" si="8"/>
        <v>30</v>
      </c>
      <c r="F31" s="256">
        <f t="shared" si="9"/>
        <v>0</v>
      </c>
      <c r="G31" s="117">
        <f t="shared" si="9"/>
        <v>30</v>
      </c>
      <c r="H31" s="117">
        <f t="shared" si="9"/>
        <v>0</v>
      </c>
      <c r="I31" s="165">
        <f t="shared" si="9"/>
        <v>0</v>
      </c>
      <c r="J31" s="163"/>
      <c r="K31" s="105"/>
      <c r="L31" s="105"/>
      <c r="M31" s="105"/>
      <c r="N31" s="106"/>
      <c r="O31" s="107"/>
      <c r="P31" s="105"/>
      <c r="Q31" s="105">
        <v>2</v>
      </c>
      <c r="R31" s="105"/>
      <c r="S31" s="105"/>
      <c r="T31" s="106"/>
      <c r="U31" s="110">
        <v>2</v>
      </c>
      <c r="V31" s="108"/>
      <c r="W31" s="108"/>
      <c r="X31" s="108"/>
      <c r="Y31" s="108"/>
      <c r="Z31" s="125"/>
      <c r="AA31" s="107"/>
      <c r="AB31" s="108"/>
      <c r="AC31" s="108"/>
      <c r="AD31" s="108"/>
      <c r="AE31" s="108"/>
      <c r="AF31" s="108"/>
      <c r="AG31" s="110"/>
      <c r="AH31" s="108"/>
      <c r="AI31" s="108"/>
      <c r="AJ31" s="108"/>
      <c r="AK31" s="108"/>
      <c r="AL31" s="109"/>
      <c r="AM31" s="107"/>
      <c r="AN31" s="111"/>
      <c r="AO31" s="108"/>
      <c r="AP31" s="105"/>
      <c r="AQ31" s="108"/>
      <c r="AR31" s="109"/>
      <c r="AS31" s="110"/>
    </row>
    <row r="32" spans="1:45" ht="49.5" customHeight="1" thickBot="1">
      <c r="A32" s="47">
        <v>20</v>
      </c>
      <c r="B32" s="203" t="s">
        <v>55</v>
      </c>
      <c r="C32" s="115">
        <f>SUM(O32+U32+AA32+AG32+AM32+AS32)</f>
        <v>1</v>
      </c>
      <c r="D32" s="116">
        <v>0</v>
      </c>
      <c r="E32" s="258">
        <f t="shared" si="8"/>
        <v>15</v>
      </c>
      <c r="F32" s="256">
        <f t="shared" si="9"/>
        <v>0</v>
      </c>
      <c r="G32" s="117">
        <f t="shared" si="9"/>
        <v>15</v>
      </c>
      <c r="H32" s="117">
        <f t="shared" si="9"/>
        <v>0</v>
      </c>
      <c r="I32" s="165">
        <f t="shared" si="9"/>
        <v>0</v>
      </c>
      <c r="J32" s="163"/>
      <c r="K32" s="105"/>
      <c r="L32" s="105"/>
      <c r="M32" s="105"/>
      <c r="N32" s="106"/>
      <c r="O32" s="107"/>
      <c r="P32" s="105"/>
      <c r="Q32" s="105">
        <v>1</v>
      </c>
      <c r="R32" s="105"/>
      <c r="S32" s="105"/>
      <c r="T32" s="106"/>
      <c r="U32" s="110">
        <v>1</v>
      </c>
      <c r="V32" s="108"/>
      <c r="W32" s="108"/>
      <c r="X32" s="108"/>
      <c r="Y32" s="108"/>
      <c r="Z32" s="125"/>
      <c r="AA32" s="107"/>
      <c r="AB32" s="108"/>
      <c r="AC32" s="108"/>
      <c r="AD32" s="108"/>
      <c r="AE32" s="108"/>
      <c r="AF32" s="108"/>
      <c r="AG32" s="110"/>
      <c r="AH32" s="108"/>
      <c r="AI32" s="108"/>
      <c r="AJ32" s="108"/>
      <c r="AK32" s="108"/>
      <c r="AL32" s="109"/>
      <c r="AM32" s="107"/>
      <c r="AN32" s="111"/>
      <c r="AO32" s="108"/>
      <c r="AP32" s="105"/>
      <c r="AQ32" s="108"/>
      <c r="AR32" s="109"/>
      <c r="AS32" s="110"/>
    </row>
    <row r="33" spans="1:45" ht="49.5" customHeight="1" thickBot="1">
      <c r="A33" s="47">
        <v>21</v>
      </c>
      <c r="B33" s="203" t="s">
        <v>61</v>
      </c>
      <c r="C33" s="115">
        <f t="shared" si="7"/>
        <v>4</v>
      </c>
      <c r="D33" s="116">
        <v>0</v>
      </c>
      <c r="E33" s="258">
        <f t="shared" si="8"/>
        <v>60</v>
      </c>
      <c r="F33" s="256">
        <f t="shared" si="9"/>
        <v>0</v>
      </c>
      <c r="G33" s="117">
        <f t="shared" si="9"/>
        <v>60</v>
      </c>
      <c r="H33" s="117">
        <f t="shared" si="9"/>
        <v>0</v>
      </c>
      <c r="I33" s="165">
        <f t="shared" si="9"/>
        <v>0</v>
      </c>
      <c r="J33" s="163"/>
      <c r="K33" s="105"/>
      <c r="L33" s="105"/>
      <c r="M33" s="105"/>
      <c r="N33" s="106"/>
      <c r="O33" s="107"/>
      <c r="P33" s="105"/>
      <c r="Q33" s="105"/>
      <c r="R33" s="105"/>
      <c r="S33" s="105"/>
      <c r="T33" s="106"/>
      <c r="U33" s="110"/>
      <c r="V33" s="108"/>
      <c r="W33" s="108">
        <v>2</v>
      </c>
      <c r="X33" s="108"/>
      <c r="Y33" s="108"/>
      <c r="Z33" s="125"/>
      <c r="AA33" s="107">
        <v>2</v>
      </c>
      <c r="AB33" s="108"/>
      <c r="AC33" s="108">
        <v>2</v>
      </c>
      <c r="AD33" s="108"/>
      <c r="AE33" s="108"/>
      <c r="AF33" s="108"/>
      <c r="AG33" s="110">
        <v>2</v>
      </c>
      <c r="AH33" s="108"/>
      <c r="AI33" s="108"/>
      <c r="AJ33" s="108"/>
      <c r="AK33" s="108"/>
      <c r="AL33" s="109"/>
      <c r="AM33" s="107"/>
      <c r="AN33" s="111"/>
      <c r="AO33" s="108"/>
      <c r="AP33" s="105"/>
      <c r="AQ33" s="108"/>
      <c r="AR33" s="109"/>
      <c r="AS33" s="110"/>
    </row>
    <row r="34" spans="1:45" ht="49.5" customHeight="1" thickBot="1">
      <c r="A34" s="47">
        <v>22</v>
      </c>
      <c r="B34" s="203" t="s">
        <v>63</v>
      </c>
      <c r="C34" s="115">
        <f t="shared" si="7"/>
        <v>4</v>
      </c>
      <c r="D34" s="126">
        <v>0</v>
      </c>
      <c r="E34" s="258">
        <f t="shared" si="8"/>
        <v>60</v>
      </c>
      <c r="F34" s="256">
        <f t="shared" si="9"/>
        <v>0</v>
      </c>
      <c r="G34" s="117">
        <f t="shared" si="9"/>
        <v>60</v>
      </c>
      <c r="H34" s="117">
        <f t="shared" si="9"/>
        <v>0</v>
      </c>
      <c r="I34" s="165">
        <f t="shared" si="9"/>
        <v>0</v>
      </c>
      <c r="J34" s="163"/>
      <c r="K34" s="105"/>
      <c r="L34" s="105"/>
      <c r="M34" s="105"/>
      <c r="N34" s="106"/>
      <c r="O34" s="107"/>
      <c r="P34" s="127"/>
      <c r="Q34" s="105"/>
      <c r="R34" s="105"/>
      <c r="S34" s="105"/>
      <c r="T34" s="106"/>
      <c r="U34" s="110"/>
      <c r="V34" s="128"/>
      <c r="W34" s="108"/>
      <c r="X34" s="108"/>
      <c r="Y34" s="108"/>
      <c r="Z34" s="125"/>
      <c r="AA34" s="107"/>
      <c r="AB34" s="111"/>
      <c r="AC34" s="108">
        <v>2</v>
      </c>
      <c r="AD34" s="108"/>
      <c r="AE34" s="108"/>
      <c r="AF34" s="109"/>
      <c r="AG34" s="110">
        <v>2</v>
      </c>
      <c r="AH34" s="111"/>
      <c r="AI34" s="108">
        <v>2</v>
      </c>
      <c r="AJ34" s="108"/>
      <c r="AK34" s="108"/>
      <c r="AL34" s="109"/>
      <c r="AM34" s="107">
        <v>2</v>
      </c>
      <c r="AN34" s="111"/>
      <c r="AO34" s="108"/>
      <c r="AP34" s="105"/>
      <c r="AQ34" s="108"/>
      <c r="AR34" s="108"/>
      <c r="AS34" s="110"/>
    </row>
    <row r="35" spans="1:45" ht="49.5" customHeight="1" thickBot="1">
      <c r="A35" s="47">
        <v>23</v>
      </c>
      <c r="B35" s="203" t="s">
        <v>62</v>
      </c>
      <c r="C35" s="115">
        <f t="shared" si="7"/>
        <v>4</v>
      </c>
      <c r="D35" s="126">
        <v>0</v>
      </c>
      <c r="E35" s="258">
        <f t="shared" si="8"/>
        <v>60</v>
      </c>
      <c r="F35" s="256">
        <f t="shared" si="9"/>
        <v>0</v>
      </c>
      <c r="G35" s="117">
        <f t="shared" si="9"/>
        <v>60</v>
      </c>
      <c r="H35" s="117">
        <f t="shared" si="9"/>
        <v>0</v>
      </c>
      <c r="I35" s="165">
        <f t="shared" si="9"/>
        <v>0</v>
      </c>
      <c r="J35" s="163"/>
      <c r="K35" s="124"/>
      <c r="L35" s="124"/>
      <c r="M35" s="105"/>
      <c r="N35" s="106"/>
      <c r="O35" s="129"/>
      <c r="P35" s="130"/>
      <c r="Q35" s="124"/>
      <c r="R35" s="124"/>
      <c r="S35" s="105"/>
      <c r="T35" s="125"/>
      <c r="U35" s="110"/>
      <c r="V35" s="131"/>
      <c r="W35" s="132"/>
      <c r="X35" s="132"/>
      <c r="Y35" s="108"/>
      <c r="Z35" s="109"/>
      <c r="AA35" s="129"/>
      <c r="AB35" s="133"/>
      <c r="AC35" s="132"/>
      <c r="AD35" s="132"/>
      <c r="AE35" s="132"/>
      <c r="AF35" s="108"/>
      <c r="AG35" s="110"/>
      <c r="AH35" s="131"/>
      <c r="AI35" s="132">
        <v>2</v>
      </c>
      <c r="AJ35" s="132"/>
      <c r="AK35" s="108"/>
      <c r="AL35" s="109"/>
      <c r="AM35" s="129">
        <v>2</v>
      </c>
      <c r="AN35" s="133"/>
      <c r="AO35" s="132">
        <v>2</v>
      </c>
      <c r="AP35" s="132"/>
      <c r="AQ35" s="108"/>
      <c r="AR35" s="109"/>
      <c r="AS35" s="110">
        <v>2</v>
      </c>
    </row>
    <row r="36" spans="1:45" ht="49.5" customHeight="1" thickBot="1">
      <c r="A36" s="47">
        <v>24</v>
      </c>
      <c r="B36" s="203" t="s">
        <v>64</v>
      </c>
      <c r="C36" s="115">
        <f t="shared" si="7"/>
        <v>4</v>
      </c>
      <c r="D36" s="116">
        <v>0</v>
      </c>
      <c r="E36" s="258">
        <f t="shared" si="8"/>
        <v>60</v>
      </c>
      <c r="F36" s="256">
        <f t="shared" si="9"/>
        <v>0</v>
      </c>
      <c r="G36" s="117">
        <f t="shared" si="9"/>
        <v>60</v>
      </c>
      <c r="H36" s="117">
        <f t="shared" si="9"/>
        <v>0</v>
      </c>
      <c r="I36" s="165">
        <f t="shared" si="9"/>
        <v>0</v>
      </c>
      <c r="J36" s="163"/>
      <c r="K36" s="124"/>
      <c r="L36" s="124"/>
      <c r="M36" s="105"/>
      <c r="N36" s="106"/>
      <c r="O36" s="129"/>
      <c r="P36" s="130"/>
      <c r="Q36" s="124"/>
      <c r="R36" s="124"/>
      <c r="S36" s="105"/>
      <c r="T36" s="106"/>
      <c r="U36" s="110"/>
      <c r="V36" s="131"/>
      <c r="W36" s="132"/>
      <c r="X36" s="132"/>
      <c r="Y36" s="108"/>
      <c r="Z36" s="109"/>
      <c r="AA36" s="129"/>
      <c r="AB36" s="133"/>
      <c r="AC36" s="132"/>
      <c r="AD36" s="132"/>
      <c r="AE36" s="132"/>
      <c r="AF36" s="108"/>
      <c r="AG36" s="110"/>
      <c r="AH36" s="131"/>
      <c r="AI36" s="132">
        <v>2</v>
      </c>
      <c r="AJ36" s="132"/>
      <c r="AK36" s="108"/>
      <c r="AL36" s="109"/>
      <c r="AM36" s="129">
        <v>2</v>
      </c>
      <c r="AN36" s="133"/>
      <c r="AO36" s="132">
        <v>2</v>
      </c>
      <c r="AP36" s="132"/>
      <c r="AQ36" s="108"/>
      <c r="AR36" s="109"/>
      <c r="AS36" s="110">
        <v>2</v>
      </c>
    </row>
    <row r="37" spans="1:45" s="24" customFormat="1" ht="49.5" customHeight="1" thickBot="1">
      <c r="A37" s="47">
        <v>25</v>
      </c>
      <c r="B37" s="204" t="s">
        <v>67</v>
      </c>
      <c r="C37" s="115">
        <f t="shared" si="7"/>
        <v>2</v>
      </c>
      <c r="D37" s="116">
        <v>0</v>
      </c>
      <c r="E37" s="258">
        <f t="shared" si="8"/>
        <v>30</v>
      </c>
      <c r="F37" s="256">
        <f t="shared" si="9"/>
        <v>0</v>
      </c>
      <c r="G37" s="117">
        <f t="shared" si="9"/>
        <v>30</v>
      </c>
      <c r="H37" s="117">
        <f t="shared" si="9"/>
        <v>0</v>
      </c>
      <c r="I37" s="166">
        <f t="shared" si="9"/>
        <v>0</v>
      </c>
      <c r="J37" s="164"/>
      <c r="K37" s="134"/>
      <c r="L37" s="134"/>
      <c r="M37" s="118"/>
      <c r="N37" s="119"/>
      <c r="O37" s="135"/>
      <c r="P37" s="136"/>
      <c r="Q37" s="134"/>
      <c r="R37" s="134"/>
      <c r="S37" s="118"/>
      <c r="T37" s="119"/>
      <c r="U37" s="121"/>
      <c r="V37" s="122"/>
      <c r="W37" s="122">
        <v>2</v>
      </c>
      <c r="X37" s="122"/>
      <c r="Y37" s="122"/>
      <c r="Z37" s="123"/>
      <c r="AA37" s="120">
        <v>2</v>
      </c>
      <c r="AB37" s="137"/>
      <c r="AC37" s="122"/>
      <c r="AD37" s="122"/>
      <c r="AE37" s="122"/>
      <c r="AF37" s="123"/>
      <c r="AG37" s="121"/>
      <c r="AH37" s="137"/>
      <c r="AI37" s="122"/>
      <c r="AJ37" s="122"/>
      <c r="AK37" s="122"/>
      <c r="AL37" s="123"/>
      <c r="AM37" s="120"/>
      <c r="AN37" s="137"/>
      <c r="AO37" s="122"/>
      <c r="AP37" s="118"/>
      <c r="AQ37" s="122"/>
      <c r="AR37" s="138"/>
      <c r="AS37" s="121"/>
    </row>
    <row r="38" spans="1:45" s="20" customFormat="1" ht="49.5" customHeight="1" thickBot="1">
      <c r="A38" s="21" t="s">
        <v>40</v>
      </c>
      <c r="B38" s="167" t="s">
        <v>35</v>
      </c>
      <c r="C38" s="205">
        <f>SUM(C39:C39)</f>
        <v>6</v>
      </c>
      <c r="D38" s="205"/>
      <c r="E38" s="205">
        <f>SUM(E39:E39)</f>
        <v>90</v>
      </c>
      <c r="F38" s="22"/>
      <c r="G38" s="22"/>
      <c r="H38" s="22"/>
      <c r="I38" s="22"/>
      <c r="J38" s="22"/>
      <c r="K38" s="22"/>
      <c r="L38" s="22"/>
      <c r="M38" s="22"/>
      <c r="N38" s="22"/>
      <c r="O38" s="25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3"/>
    </row>
    <row r="39" spans="1:45" ht="49.5" customHeight="1" thickBot="1">
      <c r="A39" s="211">
        <v>26</v>
      </c>
      <c r="B39" s="212" t="s">
        <v>44</v>
      </c>
      <c r="C39" s="213">
        <v>6</v>
      </c>
      <c r="D39" s="214"/>
      <c r="E39" s="214">
        <v>90</v>
      </c>
      <c r="F39" s="257">
        <f>SUM(J39,P39,V39,AB39,AH39,AN39,AT39,AY39)*15</f>
        <v>0</v>
      </c>
      <c r="G39" s="215">
        <f>SUM(K39,Q39,W39,AC39,AI39,AO39,AU39,AZ39)*15</f>
        <v>0</v>
      </c>
      <c r="H39" s="215">
        <f>SUM(L39,R39,X39,AD39,AJ39,AP39,AV39,BA39)*15</f>
        <v>0</v>
      </c>
      <c r="I39" s="216">
        <f>SUM(M39,S39,Y39,AE39,AK39,AQ39,AW39,BB39)*15</f>
        <v>90</v>
      </c>
      <c r="J39" s="217"/>
      <c r="K39" s="218"/>
      <c r="L39" s="218"/>
      <c r="M39" s="218"/>
      <c r="N39" s="218"/>
      <c r="O39" s="219"/>
      <c r="P39" s="220"/>
      <c r="Q39" s="218"/>
      <c r="R39" s="218"/>
      <c r="S39" s="218"/>
      <c r="T39" s="218"/>
      <c r="U39" s="221"/>
      <c r="V39" s="222"/>
      <c r="W39" s="223"/>
      <c r="X39" s="223"/>
      <c r="Y39" s="223"/>
      <c r="Z39" s="223"/>
      <c r="AA39" s="219"/>
      <c r="AB39" s="224"/>
      <c r="AC39" s="223"/>
      <c r="AD39" s="223"/>
      <c r="AE39" s="223"/>
      <c r="AF39" s="223"/>
      <c r="AG39" s="221"/>
      <c r="AH39" s="222"/>
      <c r="AI39" s="223"/>
      <c r="AJ39" s="223"/>
      <c r="AK39" s="218">
        <v>3</v>
      </c>
      <c r="AL39" s="223"/>
      <c r="AM39" s="219">
        <v>3</v>
      </c>
      <c r="AN39" s="224"/>
      <c r="AO39" s="223"/>
      <c r="AP39" s="223"/>
      <c r="AQ39" s="218">
        <v>3</v>
      </c>
      <c r="AR39" s="223"/>
      <c r="AS39" s="225">
        <v>3</v>
      </c>
    </row>
    <row r="40" spans="1:45" ht="49.5" customHeight="1" thickBot="1">
      <c r="A40" s="226"/>
      <c r="B40" s="35"/>
      <c r="C40" s="251"/>
      <c r="D40" s="205"/>
      <c r="E40" s="205"/>
      <c r="F40" s="22"/>
      <c r="G40" s="22"/>
      <c r="H40" s="22"/>
      <c r="I40" s="22"/>
      <c r="J40" s="236"/>
      <c r="K40" s="22"/>
      <c r="L40" s="22"/>
      <c r="M40" s="22"/>
      <c r="N40" s="19" t="s">
        <v>29</v>
      </c>
      <c r="O40" s="237" t="s">
        <v>23</v>
      </c>
      <c r="P40" s="22"/>
      <c r="Q40" s="22"/>
      <c r="R40" s="22"/>
      <c r="S40" s="22"/>
      <c r="T40" s="19" t="s">
        <v>29</v>
      </c>
      <c r="U40" s="238" t="s">
        <v>23</v>
      </c>
      <c r="V40" s="22"/>
      <c r="W40" s="22"/>
      <c r="X40" s="22"/>
      <c r="Y40" s="22"/>
      <c r="Z40" s="19" t="s">
        <v>29</v>
      </c>
      <c r="AA40" s="239" t="s">
        <v>23</v>
      </c>
      <c r="AB40" s="22"/>
      <c r="AC40" s="22"/>
      <c r="AD40" s="22"/>
      <c r="AE40" s="22"/>
      <c r="AF40" s="19" t="s">
        <v>29</v>
      </c>
      <c r="AG40" s="238" t="s">
        <v>23</v>
      </c>
      <c r="AH40" s="22"/>
      <c r="AI40" s="22"/>
      <c r="AJ40" s="22"/>
      <c r="AK40" s="22"/>
      <c r="AL40" s="19" t="s">
        <v>29</v>
      </c>
      <c r="AM40" s="239" t="s">
        <v>23</v>
      </c>
      <c r="AN40" s="22"/>
      <c r="AO40" s="22"/>
      <c r="AP40" s="22"/>
      <c r="AQ40" s="22"/>
      <c r="AR40" s="19" t="s">
        <v>29</v>
      </c>
      <c r="AS40" s="238" t="s">
        <v>23</v>
      </c>
    </row>
    <row r="41" spans="1:46" ht="49.5" customHeight="1" thickBot="1">
      <c r="A41" s="226"/>
      <c r="B41" s="35" t="s">
        <v>66</v>
      </c>
      <c r="C41" s="205">
        <f>C38+C29+C18+C13+C9</f>
        <v>182</v>
      </c>
      <c r="D41" s="205">
        <f>SUM(D10:D37)</f>
        <v>15</v>
      </c>
      <c r="E41" s="246">
        <f>E29+E18+E13+E9</f>
        <v>2205</v>
      </c>
      <c r="F41" s="247">
        <f>+SUM(F10:F38)</f>
        <v>285</v>
      </c>
      <c r="G41" s="247">
        <f>+SUM(G10:G38)</f>
        <v>1845</v>
      </c>
      <c r="H41" s="247">
        <f>+SUM(H10:H38)</f>
        <v>0</v>
      </c>
      <c r="I41" s="21">
        <f>+SUM(I10:I38)</f>
        <v>75</v>
      </c>
      <c r="J41" s="248">
        <f>SUM(J10:J37)</f>
        <v>2</v>
      </c>
      <c r="K41" s="249">
        <f>SUM(K10:K37)</f>
        <v>28</v>
      </c>
      <c r="L41" s="249">
        <f>SUM(L10:L37)</f>
        <v>0</v>
      </c>
      <c r="M41" s="250">
        <f>SUM(M10:M37)</f>
        <v>0</v>
      </c>
      <c r="N41" s="19">
        <v>0</v>
      </c>
      <c r="O41" s="19">
        <f>SUM(O10:O38)</f>
        <v>31</v>
      </c>
      <c r="P41" s="249">
        <f>SUM(P10:P37)</f>
        <v>4</v>
      </c>
      <c r="Q41" s="249">
        <f>SUM(Q10:Q37)</f>
        <v>25</v>
      </c>
      <c r="R41" s="249">
        <f>SUM(R10:R37)</f>
        <v>0</v>
      </c>
      <c r="S41" s="249">
        <f>SUM(S10:S37)</f>
        <v>0</v>
      </c>
      <c r="T41" s="19">
        <v>3</v>
      </c>
      <c r="U41" s="240">
        <f>SUM(U10:U38)</f>
        <v>31</v>
      </c>
      <c r="V41" s="249">
        <f>SUM(V10:V37)</f>
        <v>6</v>
      </c>
      <c r="W41" s="249">
        <f>SUM(W10:W37)</f>
        <v>20</v>
      </c>
      <c r="X41" s="249">
        <f>SUM(X10:X37)</f>
        <v>0</v>
      </c>
      <c r="Y41" s="249">
        <f>SUM(Y10:Y37)</f>
        <v>0</v>
      </c>
      <c r="Z41" s="19">
        <v>2</v>
      </c>
      <c r="AA41" s="19">
        <f>SUM(AA10:AA39)</f>
        <v>30</v>
      </c>
      <c r="AB41" s="249">
        <f>SUM(AB10:AB37)</f>
        <v>4</v>
      </c>
      <c r="AC41" s="249">
        <f>SUM(AC10:AC37)</f>
        <v>20</v>
      </c>
      <c r="AD41" s="249">
        <f>SUM(AD10:AD37)</f>
        <v>0</v>
      </c>
      <c r="AE41" s="249">
        <f>SUM(AE10:AE37)</f>
        <v>1</v>
      </c>
      <c r="AF41" s="19">
        <v>3</v>
      </c>
      <c r="AG41" s="240">
        <f>SUM(AG10:AG39)</f>
        <v>30</v>
      </c>
      <c r="AH41" s="249">
        <f>SUM(AH10:AH37)</f>
        <v>0</v>
      </c>
      <c r="AI41" s="249">
        <f>SUM(AI10:AI37)</f>
        <v>18</v>
      </c>
      <c r="AJ41" s="249">
        <f>SUM(AJ10:AJ37)</f>
        <v>0</v>
      </c>
      <c r="AK41" s="249">
        <f>SUM(AK10:AK37)</f>
        <v>2</v>
      </c>
      <c r="AL41" s="19">
        <v>3</v>
      </c>
      <c r="AM41" s="19">
        <f>SUM(AM10:AM39)</f>
        <v>30</v>
      </c>
      <c r="AN41" s="249">
        <f>SUM(AN10:AN37)</f>
        <v>3</v>
      </c>
      <c r="AO41" s="249">
        <f>SUM(AO10:AO37)</f>
        <v>12</v>
      </c>
      <c r="AP41" s="249">
        <f>SUM(AP10:AP37)</f>
        <v>0</v>
      </c>
      <c r="AQ41" s="249">
        <f>SUM(AQ10:AQ37)</f>
        <v>2</v>
      </c>
      <c r="AR41" s="19">
        <v>3</v>
      </c>
      <c r="AS41" s="240">
        <f>SUM(AS10:AS39)</f>
        <v>30</v>
      </c>
      <c r="AT41" s="5"/>
    </row>
    <row r="42" spans="1:45" ht="49.5" customHeight="1" thickBot="1">
      <c r="A42" s="36"/>
      <c r="B42" s="37" t="s">
        <v>36</v>
      </c>
      <c r="C42" s="6"/>
      <c r="D42" s="48"/>
      <c r="E42" s="49"/>
      <c r="F42" s="48"/>
      <c r="G42" s="48"/>
      <c r="H42" s="48"/>
      <c r="I42" s="48"/>
      <c r="J42" s="241"/>
      <c r="K42" s="7">
        <f>SUM(J41:M41)</f>
        <v>30</v>
      </c>
      <c r="L42" s="7"/>
      <c r="M42" s="242"/>
      <c r="N42" s="7"/>
      <c r="O42" s="8"/>
      <c r="P42" s="243"/>
      <c r="Q42" s="7">
        <f>SUM(P41:S41)</f>
        <v>29</v>
      </c>
      <c r="R42" s="7"/>
      <c r="S42" s="7"/>
      <c r="T42" s="7"/>
      <c r="U42" s="9"/>
      <c r="V42" s="243"/>
      <c r="W42" s="7">
        <f>SUM(V41:Y41)</f>
        <v>26</v>
      </c>
      <c r="X42" s="7"/>
      <c r="Y42" s="7"/>
      <c r="Z42" s="7"/>
      <c r="AA42" s="10"/>
      <c r="AB42" s="244"/>
      <c r="AC42" s="7">
        <f>SUM(AB41:AE41)</f>
        <v>25</v>
      </c>
      <c r="AD42" s="7"/>
      <c r="AE42" s="7"/>
      <c r="AF42" s="7"/>
      <c r="AG42" s="11"/>
      <c r="AH42" s="244"/>
      <c r="AI42" s="7">
        <f>SUM(AH41:AK41)</f>
        <v>20</v>
      </c>
      <c r="AJ42" s="7"/>
      <c r="AK42" s="7"/>
      <c r="AL42" s="7"/>
      <c r="AM42" s="8"/>
      <c r="AN42" s="243"/>
      <c r="AO42" s="245">
        <f>SUM(AN41:AQ41)</f>
        <v>17</v>
      </c>
      <c r="AP42" s="7"/>
      <c r="AQ42" s="7"/>
      <c r="AR42" s="7"/>
      <c r="AS42" s="9"/>
    </row>
    <row r="43" spans="1:46" ht="49.5" customHeight="1" thickTop="1">
      <c r="A43" s="38"/>
      <c r="B43" s="39"/>
      <c r="C43" s="12"/>
      <c r="D43" s="50"/>
      <c r="E43" s="51"/>
      <c r="F43" s="5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139" t="s">
        <v>37</v>
      </c>
      <c r="AO43" s="140"/>
      <c r="AP43" s="139"/>
      <c r="AQ43" s="139"/>
      <c r="AR43" s="139"/>
      <c r="AS43" s="141"/>
      <c r="AT43" s="13"/>
    </row>
    <row r="44" spans="1:45" ht="49.5" customHeight="1" thickBot="1">
      <c r="A44" s="38"/>
      <c r="B44" s="39"/>
      <c r="C44" s="12"/>
      <c r="D44" s="57"/>
      <c r="E44" s="58"/>
      <c r="F44" s="59"/>
      <c r="G44" s="60"/>
      <c r="H44" s="58"/>
      <c r="I44" s="58"/>
      <c r="J44" s="58"/>
      <c r="K44" s="61"/>
      <c r="L44" s="6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65" t="s">
        <v>65</v>
      </c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6"/>
      <c r="AN44" s="139" t="s">
        <v>38</v>
      </c>
      <c r="AO44" s="139"/>
      <c r="AP44" s="139"/>
      <c r="AQ44" s="139"/>
      <c r="AR44" s="139"/>
      <c r="AS44" s="141"/>
    </row>
    <row r="45" spans="1:45" ht="49.5" customHeight="1">
      <c r="A45" s="38"/>
      <c r="B45" s="39"/>
      <c r="C45" s="12"/>
      <c r="D45" s="67"/>
      <c r="E45" s="68"/>
      <c r="F45" s="69"/>
      <c r="G45" s="270"/>
      <c r="H45" s="271"/>
      <c r="I45" s="70"/>
      <c r="J45" s="70"/>
      <c r="K45" s="71"/>
      <c r="L45" s="72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4"/>
      <c r="AB45" s="68"/>
      <c r="AC45" s="75"/>
      <c r="AD45" s="68"/>
      <c r="AE45" s="68"/>
      <c r="AF45" s="68"/>
      <c r="AG45" s="68"/>
      <c r="AH45" s="68"/>
      <c r="AI45" s="68"/>
      <c r="AJ45" s="68"/>
      <c r="AK45" s="68"/>
      <c r="AL45" s="68"/>
      <c r="AM45" s="55"/>
      <c r="AN45" s="139" t="s">
        <v>53</v>
      </c>
      <c r="AO45" s="139"/>
      <c r="AP45" s="139" t="s">
        <v>71</v>
      </c>
      <c r="AQ45" s="139"/>
      <c r="AR45" s="139"/>
      <c r="AS45" s="141"/>
    </row>
    <row r="46" spans="1:45" ht="49.5" customHeight="1">
      <c r="A46" s="40"/>
      <c r="B46" s="39"/>
      <c r="C46" s="12"/>
      <c r="D46" s="40"/>
      <c r="E46" s="39"/>
      <c r="F46" s="76"/>
      <c r="G46" s="272"/>
      <c r="H46" s="273"/>
      <c r="I46" s="77"/>
      <c r="J46" s="77"/>
      <c r="K46" s="78"/>
      <c r="L46" s="274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6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39"/>
      <c r="AO46" s="39"/>
      <c r="AP46" s="39"/>
      <c r="AQ46" s="39"/>
      <c r="AR46" s="39"/>
      <c r="AS46" s="81"/>
    </row>
    <row r="47" spans="1:45" ht="49.5" customHeight="1">
      <c r="A47" s="40"/>
      <c r="B47" s="39"/>
      <c r="C47" s="12"/>
      <c r="D47" s="82"/>
      <c r="E47" s="83"/>
      <c r="F47" s="84"/>
      <c r="G47" s="277"/>
      <c r="H47" s="278"/>
      <c r="I47" s="85"/>
      <c r="J47" s="85"/>
      <c r="K47" s="86"/>
      <c r="L47" s="279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1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87"/>
      <c r="AN47" s="56"/>
      <c r="AO47" s="39"/>
      <c r="AP47" s="39"/>
      <c r="AQ47" s="39"/>
      <c r="AR47" s="39"/>
      <c r="AS47" s="81"/>
    </row>
    <row r="48" spans="1:45" ht="49.5" customHeight="1">
      <c r="A48" s="40"/>
      <c r="B48" s="39"/>
      <c r="C48" s="12"/>
      <c r="D48" s="40"/>
      <c r="E48" s="31"/>
      <c r="F48" s="76"/>
      <c r="G48" s="262"/>
      <c r="H48" s="263"/>
      <c r="I48" s="88"/>
      <c r="J48" s="88"/>
      <c r="K48" s="88"/>
      <c r="L48" s="264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6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87"/>
      <c r="AN48" s="56"/>
      <c r="AO48" s="39"/>
      <c r="AP48" s="39"/>
      <c r="AQ48" s="39"/>
      <c r="AR48" s="39"/>
      <c r="AS48" s="81"/>
    </row>
    <row r="49" spans="1:45" ht="49.5" customHeight="1" thickBot="1">
      <c r="A49" s="41"/>
      <c r="B49" s="42"/>
      <c r="C49" s="14"/>
      <c r="D49" s="41"/>
      <c r="E49" s="42"/>
      <c r="F49" s="89"/>
      <c r="G49" s="267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9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90"/>
      <c r="AN49" s="42"/>
      <c r="AO49" s="42"/>
      <c r="AP49" s="42"/>
      <c r="AQ49" s="42"/>
      <c r="AR49" s="42"/>
      <c r="AS49" s="91"/>
    </row>
    <row r="50" spans="1:45" ht="13.5" thickTop="1">
      <c r="A50" s="15"/>
      <c r="B50" s="16"/>
      <c r="C50" s="16"/>
      <c r="D50" s="15"/>
      <c r="E50" s="17"/>
      <c r="F50" s="17"/>
      <c r="G50" s="17"/>
      <c r="H50" s="15"/>
      <c r="I50" s="15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6" spans="2:3" ht="50.25" customHeight="1">
      <c r="B56" s="27"/>
      <c r="C56" s="26"/>
    </row>
  </sheetData>
  <sheetProtection/>
  <mergeCells count="10">
    <mergeCell ref="C6:C8"/>
    <mergeCell ref="G48:H48"/>
    <mergeCell ref="L48:AA48"/>
    <mergeCell ref="G49:AA49"/>
    <mergeCell ref="G45:H45"/>
    <mergeCell ref="G46:H46"/>
    <mergeCell ref="L46:AA46"/>
    <mergeCell ref="G47:H47"/>
    <mergeCell ref="L47:AA47"/>
    <mergeCell ref="J6:AS6"/>
  </mergeCells>
  <printOptions/>
  <pageMargins left="0.5905511811023623" right="0.3937007874015748" top="0.5905511811023623" bottom="0.5905511811023623" header="0.11811023622047245" footer="0.31496062992125984"/>
  <pageSetup horizontalDpi="300" verticalDpi="300" orientation="portrait" paperSize="9" scale="32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Ewa Rybak</cp:lastModifiedBy>
  <cp:lastPrinted>2013-12-18T13:43:58Z</cp:lastPrinted>
  <dcterms:created xsi:type="dcterms:W3CDTF">2007-06-22T21:27:16Z</dcterms:created>
  <dcterms:modified xsi:type="dcterms:W3CDTF">2014-05-23T07:52:37Z</dcterms:modified>
  <cp:category/>
  <cp:version/>
  <cp:contentType/>
  <cp:contentStatus/>
</cp:coreProperties>
</file>