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'Arkusz1'!$A$1:$AS$74</definedName>
  </definedNames>
  <calcPr fullCalcOnLoad="1"/>
</workbook>
</file>

<file path=xl/sharedStrings.xml><?xml version="1.0" encoding="utf-8"?>
<sst xmlns="http://schemas.openxmlformats.org/spreadsheetml/2006/main" count="176" uniqueCount="108">
  <si>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</si>
  <si>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</si>
  <si>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</si>
  <si>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</si>
  <si>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</si>
  <si>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</si>
  <si>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</si>
  <si>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</si>
  <si>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</si>
  <si>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</si>
  <si>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</si>
  <si>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</si>
  <si>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</si>
  <si>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</si>
  <si>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</si>
  <si>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</si>
  <si>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</si>
  <si>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</si>
  <si>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</si>
  <si>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</si>
  <si>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</si>
  <si>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</si>
  <si>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A</t>
  </si>
  <si>
    <t>PRZEDMIOTY  KSZTAŁCENIA OGÓLNEGO</t>
  </si>
  <si>
    <t>Język obcy</t>
  </si>
  <si>
    <t>Język łaciński</t>
  </si>
  <si>
    <t>Wychowanie fizyczne</t>
  </si>
  <si>
    <t>Historia literatury Niemiec i krajów niemieckojęzycznych</t>
  </si>
  <si>
    <t>Historia Niemiec i krajów niemieckojęzycznych</t>
  </si>
  <si>
    <t>Wstęp do językoznawstwa</t>
  </si>
  <si>
    <t>Wstęp do literaturoznawstwa</t>
  </si>
  <si>
    <t>Gramatyka kontrastywna</t>
  </si>
  <si>
    <t>Historia języka</t>
  </si>
  <si>
    <t>D</t>
  </si>
  <si>
    <t>Psychologia</t>
  </si>
  <si>
    <t>Pedagogika</t>
  </si>
  <si>
    <t>Metodyka</t>
  </si>
  <si>
    <t>Seminarium dyplomowe</t>
  </si>
  <si>
    <t>Emisja głosu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</si>
  <si>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</si>
  <si>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</si>
  <si>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</si>
  <si>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</si>
  <si>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</si>
  <si>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</si>
  <si>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</si>
  <si>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</si>
  <si>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</si>
  <si>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</si>
  <si>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>IV</t>
  </si>
  <si>
    <t>6 tyg.</t>
  </si>
  <si>
    <t>V</t>
  </si>
  <si>
    <t>4 tyg.</t>
  </si>
  <si>
    <t>nauczycielska</t>
  </si>
  <si>
    <t>Zmiany:</t>
  </si>
  <si>
    <t>Technologia informacyjna</t>
  </si>
  <si>
    <t>Gramatyka praktyczna</t>
  </si>
  <si>
    <t xml:space="preserve">Gramatyka opisowa </t>
  </si>
  <si>
    <t>VI</t>
  </si>
  <si>
    <t>*Łączna liczba godzin praktyki pedagogicznej wynosi 180h</t>
  </si>
  <si>
    <t>Praca dyplomowa</t>
  </si>
  <si>
    <t>Wstęp do teorii akwizycji i komunikacji językowej</t>
  </si>
  <si>
    <t>Egzamin</t>
  </si>
  <si>
    <t>ECTS</t>
  </si>
  <si>
    <t>E</t>
  </si>
  <si>
    <t xml:space="preserve">RAZEM    A+B+C+D+E   </t>
  </si>
  <si>
    <t>Wiedza o krajach obszaru językowego</t>
  </si>
  <si>
    <t>asystencka II specjalność nauczycielska</t>
  </si>
  <si>
    <t>Praktyki</t>
  </si>
  <si>
    <t>Wybrane zagadnienia matematyki</t>
  </si>
  <si>
    <t>Teoretyczne podstawy informatyki</t>
  </si>
  <si>
    <t>Systemy operacyjne</t>
  </si>
  <si>
    <t>Sieci komputerowe i administrowanie szkolną siecią komputerową</t>
  </si>
  <si>
    <t>Oprogramowanie użytkowe w pracy nauczyciela</t>
  </si>
  <si>
    <t>Grafika komputerowa i prezentacyjna</t>
  </si>
  <si>
    <t>Bazy danych</t>
  </si>
  <si>
    <t>Algorytmy i struktury danych</t>
  </si>
  <si>
    <t>Wstęp do programowania</t>
  </si>
  <si>
    <t xml:space="preserve">Programowanie </t>
  </si>
  <si>
    <t>Programowanie - projekt zespołowy</t>
  </si>
  <si>
    <t>Multimedia</t>
  </si>
  <si>
    <t>Internet i jego usługi</t>
  </si>
  <si>
    <t>Edycja szkolnej witryny internetowej</t>
  </si>
  <si>
    <t>Technologia informacyjna na lekcjach innych przedmiotów</t>
  </si>
  <si>
    <t>Przedmiot humanistyczny wybieralny</t>
  </si>
  <si>
    <t>Etyka zawodu nauczyciela</t>
  </si>
  <si>
    <t>PRZEDMIOTY  PODSTAWOWE</t>
  </si>
  <si>
    <t>PRZEDMIOTY KIERUNKOWE</t>
  </si>
  <si>
    <t>B</t>
  </si>
  <si>
    <t>C</t>
  </si>
  <si>
    <t>Przygotowanie do egzaminu dyplomowego</t>
  </si>
  <si>
    <t>PRZEDMIOTY KSZTAŁCENIA NAUCZYCIELSKIEGO</t>
  </si>
  <si>
    <t>II SPECJALNOŚĆ NAUCZYCIELSKA OBIERALNA - TECHNOLOGIA INFORMACYJNA</t>
  </si>
  <si>
    <t>Tłumaczenie</t>
  </si>
  <si>
    <t>Praktyczna nauka języka niemieckiego</t>
  </si>
  <si>
    <t>Fonetyka z elementami fonologii</t>
  </si>
  <si>
    <t>Asystencka</t>
  </si>
  <si>
    <t>Nauczycielska</t>
  </si>
  <si>
    <t>Asystencka II specjalności</t>
  </si>
  <si>
    <t>Metodyka nauczania technologii informacyjnej</t>
  </si>
  <si>
    <t>Technologie nauczania na odległość</t>
  </si>
  <si>
    <t>01.10.2008</t>
  </si>
  <si>
    <t>obow. od roku akadem. 2008/2009</t>
  </si>
  <si>
    <t>Radę Instytutu</t>
  </si>
  <si>
    <t xml:space="preserve"> w dn. 18.06.2010</t>
  </si>
  <si>
    <t>Kierunek:  Filologia</t>
  </si>
  <si>
    <t>Specjalność: Filologia germańska - nauczycielska</t>
  </si>
  <si>
    <t>II specjalność nauczycielska - technologia informacyjna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</si>
</sst>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hair"/>
      <bottom style="hair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Dot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ashDot"/>
      <right style="thin"/>
      <top style="thin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center" textRotation="9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8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9" xfId="0" applyFont="1" applyBorder="1" applyAlignment="1">
      <alignment horizontal="center" textRotation="90"/>
    </xf>
    <xf numFmtId="0" fontId="0" fillId="2" borderId="38" xfId="0" applyFont="1" applyFill="1" applyBorder="1" applyAlignment="1">
      <alignment horizontal="center" textRotation="90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5" xfId="0" applyFont="1" applyBorder="1" applyAlignment="1">
      <alignment horizontal="centerContinuous"/>
    </xf>
    <xf numFmtId="0" fontId="0" fillId="0" borderId="39" xfId="0" applyFont="1" applyBorder="1" applyAlignment="1">
      <alignment horizontal="centerContinuous"/>
    </xf>
    <xf numFmtId="15" fontId="0" fillId="0" borderId="0" xfId="0" applyNumberFormat="1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left"/>
    </xf>
    <xf numFmtId="0" fontId="9" fillId="0" borderId="54" xfId="0" applyFont="1" applyFill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9" fillId="0" borderId="56" xfId="0" applyFont="1" applyFill="1" applyBorder="1" applyAlignment="1">
      <alignment horizontal="left"/>
    </xf>
    <xf numFmtId="0" fontId="9" fillId="2" borderId="55" xfId="0" applyFont="1" applyFill="1" applyBorder="1" applyAlignment="1">
      <alignment horizontal="left" wrapText="1"/>
    </xf>
    <xf numFmtId="0" fontId="9" fillId="0" borderId="55" xfId="0" applyFont="1" applyBorder="1" applyAlignment="1">
      <alignment horizontal="left" wrapText="1"/>
    </xf>
    <xf numFmtId="0" fontId="9" fillId="2" borderId="54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55" xfId="0" applyFont="1" applyFill="1" applyBorder="1" applyAlignment="1">
      <alignment horizontal="left"/>
    </xf>
    <xf numFmtId="0" fontId="1" fillId="0" borderId="57" xfId="0" applyFont="1" applyBorder="1" applyAlignment="1">
      <alignment horizontal="center"/>
    </xf>
    <xf numFmtId="0" fontId="8" fillId="2" borderId="57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9" fillId="0" borderId="58" xfId="0" applyFont="1" applyFill="1" applyBorder="1" applyAlignment="1">
      <alignment horizontal="centerContinuous"/>
    </xf>
    <xf numFmtId="0" fontId="9" fillId="0" borderId="35" xfId="0" applyFont="1" applyFill="1" applyBorder="1" applyAlignment="1">
      <alignment horizontal="centerContinuous"/>
    </xf>
    <xf numFmtId="0" fontId="9" fillId="0" borderId="36" xfId="0" applyFont="1" applyFill="1" applyBorder="1" applyAlignment="1">
      <alignment horizontal="center"/>
    </xf>
    <xf numFmtId="0" fontId="9" fillId="0" borderId="58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58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Continuous" wrapText="1"/>
    </xf>
    <xf numFmtId="0" fontId="9" fillId="2" borderId="31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 textRotation="90"/>
    </xf>
    <xf numFmtId="0" fontId="7" fillId="0" borderId="0" xfId="0" applyFont="1" applyAlignment="1">
      <alignment/>
    </xf>
    <xf numFmtId="0" fontId="7" fillId="2" borderId="31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2" borderId="66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69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7" fillId="2" borderId="74" xfId="0" applyFont="1" applyFill="1" applyBorder="1" applyAlignment="1">
      <alignment horizontal="center"/>
    </xf>
    <xf numFmtId="0" fontId="7" fillId="2" borderId="75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7" fillId="2" borderId="76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 textRotation="90"/>
    </xf>
    <xf numFmtId="0" fontId="7" fillId="2" borderId="76" xfId="0" applyFont="1" applyFill="1" applyBorder="1" applyAlignment="1">
      <alignment horizontal="center" textRotation="90"/>
    </xf>
    <xf numFmtId="0" fontId="0" fillId="0" borderId="29" xfId="0" applyFont="1" applyBorder="1" applyAlignment="1">
      <alignment horizontal="left"/>
    </xf>
    <xf numFmtId="0" fontId="7" fillId="2" borderId="59" xfId="0" applyFont="1" applyFill="1" applyBorder="1" applyAlignment="1">
      <alignment horizontal="center" wrapText="1"/>
    </xf>
    <xf numFmtId="0" fontId="1" fillId="2" borderId="57" xfId="0" applyFont="1" applyFill="1" applyBorder="1" applyAlignment="1">
      <alignment horizontal="center"/>
    </xf>
    <xf numFmtId="0" fontId="9" fillId="2" borderId="70" xfId="0" applyFont="1" applyFill="1" applyBorder="1" applyAlignment="1">
      <alignment horizontal="left" wrapText="1"/>
    </xf>
    <xf numFmtId="0" fontId="7" fillId="2" borderId="7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7" fillId="2" borderId="7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7" fillId="2" borderId="79" xfId="0" applyFont="1" applyFill="1" applyBorder="1" applyAlignment="1">
      <alignment horizontal="center"/>
    </xf>
    <xf numFmtId="0" fontId="7" fillId="2" borderId="80" xfId="0" applyFont="1" applyFill="1" applyBorder="1" applyAlignment="1">
      <alignment horizontal="center"/>
    </xf>
    <xf numFmtId="0" fontId="7" fillId="2" borderId="81" xfId="0" applyFont="1" applyFill="1" applyBorder="1" applyAlignment="1">
      <alignment horizontal="center"/>
    </xf>
    <xf numFmtId="0" fontId="7" fillId="2" borderId="82" xfId="0" applyFont="1" applyFill="1" applyBorder="1" applyAlignment="1">
      <alignment horizontal="center"/>
    </xf>
    <xf numFmtId="0" fontId="7" fillId="2" borderId="83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left"/>
    </xf>
    <xf numFmtId="0" fontId="9" fillId="2" borderId="85" xfId="0" applyFont="1" applyFill="1" applyBorder="1" applyAlignment="1">
      <alignment horizontal="center"/>
    </xf>
    <xf numFmtId="0" fontId="7" fillId="2" borderId="86" xfId="0" applyFont="1" applyFill="1" applyBorder="1" applyAlignment="1">
      <alignment horizontal="center"/>
    </xf>
    <xf numFmtId="0" fontId="7" fillId="2" borderId="87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88" xfId="0" applyFont="1" applyFill="1" applyBorder="1" applyAlignment="1">
      <alignment horizontal="center"/>
    </xf>
    <xf numFmtId="0" fontId="7" fillId="2" borderId="89" xfId="0" applyFont="1" applyFill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9" fillId="0" borderId="91" xfId="0" applyFont="1" applyBorder="1" applyAlignment="1">
      <alignment horizontal="left"/>
    </xf>
    <xf numFmtId="0" fontId="7" fillId="2" borderId="92" xfId="0" applyFont="1" applyFill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2" borderId="95" xfId="0" applyFont="1" applyFill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7" fillId="2" borderId="97" xfId="0" applyFont="1" applyFill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98" xfId="0" applyFont="1" applyBorder="1" applyAlignment="1">
      <alignment horizontal="left"/>
    </xf>
    <xf numFmtId="0" fontId="9" fillId="0" borderId="57" xfId="0" applyFont="1" applyBorder="1" applyAlignment="1">
      <alignment horizontal="center"/>
    </xf>
    <xf numFmtId="0" fontId="7" fillId="0" borderId="99" xfId="0" applyFont="1" applyFill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9" fillId="0" borderId="10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2" borderId="101" xfId="0" applyFont="1" applyFill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2" borderId="104" xfId="0" applyFont="1" applyFill="1" applyBorder="1" applyAlignment="1">
      <alignment horizontal="center"/>
    </xf>
    <xf numFmtId="0" fontId="10" fillId="0" borderId="105" xfId="0" applyFont="1" applyFill="1" applyBorder="1" applyAlignment="1">
      <alignment horizontal="left"/>
    </xf>
    <xf numFmtId="0" fontId="11" fillId="0" borderId="68" xfId="0" applyFont="1" applyBorder="1" applyAlignment="1">
      <alignment horizontal="center"/>
    </xf>
    <xf numFmtId="0" fontId="11" fillId="0" borderId="106" xfId="0" applyFont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1" fillId="2" borderId="106" xfId="0" applyFont="1" applyFill="1" applyBorder="1" applyAlignment="1">
      <alignment horizontal="center"/>
    </xf>
    <xf numFmtId="0" fontId="11" fillId="0" borderId="103" xfId="0" applyFont="1" applyFill="1" applyBorder="1" applyAlignment="1">
      <alignment horizontal="center"/>
    </xf>
    <xf numFmtId="0" fontId="11" fillId="2" borderId="107" xfId="0" applyFont="1" applyFill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11" fillId="0" borderId="109" xfId="0" applyFont="1" applyBorder="1" applyAlignment="1">
      <alignment horizontal="center"/>
    </xf>
    <xf numFmtId="0" fontId="11" fillId="0" borderId="110" xfId="0" applyFont="1" applyFill="1" applyBorder="1" applyAlignment="1">
      <alignment horizontal="center"/>
    </xf>
    <xf numFmtId="0" fontId="11" fillId="0" borderId="111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112" xfId="0" applyFont="1" applyFill="1" applyBorder="1" applyAlignment="1">
      <alignment horizontal="left" vertical="center"/>
    </xf>
    <xf numFmtId="0" fontId="7" fillId="2" borderId="113" xfId="0" applyFont="1" applyFill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7" fillId="0" borderId="99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Border="1" applyAlignment="1">
      <alignment horizontal="center"/>
    </xf>
    <xf numFmtId="0" fontId="7" fillId="0" borderId="73" xfId="0" applyFont="1" applyFill="1" applyBorder="1" applyAlignment="1">
      <alignment horizontal="center" vertical="center"/>
    </xf>
    <xf numFmtId="0" fontId="9" fillId="0" borderId="112" xfId="0" applyFont="1" applyFill="1" applyBorder="1" applyAlignment="1">
      <alignment horizontal="left"/>
    </xf>
    <xf numFmtId="0" fontId="7" fillId="2" borderId="72" xfId="0" applyFont="1" applyFill="1" applyBorder="1" applyAlignment="1">
      <alignment horizontal="center"/>
    </xf>
    <xf numFmtId="0" fontId="7" fillId="0" borderId="99" xfId="0" applyFont="1" applyFill="1" applyBorder="1" applyAlignment="1">
      <alignment horizontal="center" vertical="top"/>
    </xf>
    <xf numFmtId="0" fontId="7" fillId="0" borderId="64" xfId="0" applyFont="1" applyFill="1" applyBorder="1" applyAlignment="1">
      <alignment horizontal="center" vertical="top"/>
    </xf>
    <xf numFmtId="0" fontId="7" fillId="0" borderId="114" xfId="0" applyFont="1" applyFill="1" applyBorder="1" applyAlignment="1">
      <alignment horizontal="center" vertical="top"/>
    </xf>
    <xf numFmtId="0" fontId="7" fillId="0" borderId="73" xfId="0" applyFont="1" applyFill="1" applyBorder="1" applyAlignment="1">
      <alignment horizontal="center" vertical="top"/>
    </xf>
    <xf numFmtId="0" fontId="9" fillId="0" borderId="98" xfId="0" applyFont="1" applyFill="1" applyBorder="1" applyAlignment="1">
      <alignment horizontal="left"/>
    </xf>
    <xf numFmtId="0" fontId="7" fillId="0" borderId="114" xfId="0" applyFont="1" applyFill="1" applyBorder="1" applyAlignment="1">
      <alignment horizontal="center"/>
    </xf>
    <xf numFmtId="0" fontId="9" fillId="0" borderId="98" xfId="0" applyFont="1" applyFill="1" applyBorder="1" applyAlignment="1">
      <alignment horizontal="left" wrapText="1"/>
    </xf>
    <xf numFmtId="0" fontId="9" fillId="0" borderId="92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118" xfId="0" applyFont="1" applyFill="1" applyBorder="1" applyAlignment="1">
      <alignment horizontal="center"/>
    </xf>
    <xf numFmtId="0" fontId="7" fillId="0" borderId="119" xfId="0" applyFont="1" applyFill="1" applyBorder="1" applyAlignment="1">
      <alignment horizontal="center"/>
    </xf>
    <xf numFmtId="0" fontId="7" fillId="0" borderId="120" xfId="0" applyFont="1" applyFill="1" applyBorder="1" applyAlignment="1">
      <alignment horizontal="center"/>
    </xf>
    <xf numFmtId="0" fontId="7" fillId="0" borderId="121" xfId="0" applyFont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 textRotation="90"/>
    </xf>
    <xf numFmtId="0" fontId="0" fillId="3" borderId="38" xfId="0" applyFont="1" applyFill="1" applyBorder="1" applyAlignment="1">
      <alignment horizontal="center" textRotation="90"/>
    </xf>
    <xf numFmtId="0" fontId="4" fillId="3" borderId="31" xfId="0" applyFont="1" applyFill="1" applyBorder="1" applyAlignment="1">
      <alignment horizontal="center"/>
    </xf>
    <xf numFmtId="0" fontId="7" fillId="3" borderId="64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7" fillId="3" borderId="65" xfId="0" applyFont="1" applyFill="1" applyBorder="1" applyAlignment="1">
      <alignment horizontal="center"/>
    </xf>
    <xf numFmtId="0" fontId="7" fillId="3" borderId="66" xfId="0" applyFont="1" applyFill="1" applyBorder="1" applyAlignment="1">
      <alignment horizontal="center"/>
    </xf>
    <xf numFmtId="0" fontId="7" fillId="3" borderId="62" xfId="0" applyFont="1" applyFill="1" applyBorder="1" applyAlignment="1">
      <alignment horizontal="center"/>
    </xf>
    <xf numFmtId="0" fontId="7" fillId="3" borderId="5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4" xfId="0" applyFont="1" applyFill="1" applyBorder="1" applyAlignment="1">
      <alignment horizontal="center"/>
    </xf>
    <xf numFmtId="0" fontId="7" fillId="3" borderId="73" xfId="0" applyFont="1" applyFill="1" applyBorder="1" applyAlignment="1">
      <alignment horizontal="center"/>
    </xf>
    <xf numFmtId="0" fontId="7" fillId="3" borderId="99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114" xfId="0" applyFont="1" applyFill="1" applyBorder="1" applyAlignment="1">
      <alignment horizontal="center" vertical="center"/>
    </xf>
    <xf numFmtId="0" fontId="7" fillId="3" borderId="115" xfId="0" applyFont="1" applyFill="1" applyBorder="1" applyAlignment="1">
      <alignment horizontal="center"/>
    </xf>
    <xf numFmtId="0" fontId="7" fillId="3" borderId="73" xfId="0" applyFont="1" applyFill="1" applyBorder="1" applyAlignment="1">
      <alignment horizontal="center" vertical="center"/>
    </xf>
    <xf numFmtId="0" fontId="7" fillId="3" borderId="99" xfId="0" applyFont="1" applyFill="1" applyBorder="1" applyAlignment="1">
      <alignment horizontal="center" vertical="top"/>
    </xf>
    <xf numFmtId="0" fontId="7" fillId="3" borderId="64" xfId="0" applyFont="1" applyFill="1" applyBorder="1" applyAlignment="1">
      <alignment horizontal="center" vertical="top"/>
    </xf>
    <xf numFmtId="0" fontId="7" fillId="3" borderId="114" xfId="0" applyFont="1" applyFill="1" applyBorder="1" applyAlignment="1">
      <alignment horizontal="center" vertical="top"/>
    </xf>
    <xf numFmtId="0" fontId="7" fillId="3" borderId="73" xfId="0" applyFont="1" applyFill="1" applyBorder="1" applyAlignment="1">
      <alignment horizontal="center" vertical="top"/>
    </xf>
    <xf numFmtId="0" fontId="7" fillId="3" borderId="99" xfId="0" applyFont="1" applyFill="1" applyBorder="1" applyAlignment="1">
      <alignment horizontal="center"/>
    </xf>
    <xf numFmtId="0" fontId="7" fillId="3" borderId="114" xfId="0" applyFont="1" applyFill="1" applyBorder="1" applyAlignment="1">
      <alignment horizontal="center"/>
    </xf>
    <xf numFmtId="0" fontId="11" fillId="3" borderId="108" xfId="0" applyFont="1" applyFill="1" applyBorder="1" applyAlignment="1">
      <alignment horizontal="center"/>
    </xf>
    <xf numFmtId="0" fontId="11" fillId="3" borderId="68" xfId="0" applyFont="1" applyFill="1" applyBorder="1" applyAlignment="1">
      <alignment horizontal="center"/>
    </xf>
    <xf numFmtId="0" fontId="11" fillId="3" borderId="106" xfId="0" applyFont="1" applyFill="1" applyBorder="1" applyAlignment="1">
      <alignment horizontal="center"/>
    </xf>
    <xf numFmtId="0" fontId="11" fillId="3" borderId="109" xfId="0" applyFont="1" applyFill="1" applyBorder="1" applyAlignment="1">
      <alignment horizontal="center"/>
    </xf>
    <xf numFmtId="0" fontId="11" fillId="3" borderId="103" xfId="0" applyFont="1" applyFill="1" applyBorder="1" applyAlignment="1">
      <alignment horizontal="center"/>
    </xf>
    <xf numFmtId="0" fontId="11" fillId="3" borderId="107" xfId="0" applyFont="1" applyFill="1" applyBorder="1" applyAlignment="1">
      <alignment horizontal="center"/>
    </xf>
    <xf numFmtId="0" fontId="7" fillId="3" borderId="11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01" xfId="0" applyFont="1" applyFill="1" applyBorder="1" applyAlignment="1">
      <alignment horizontal="center"/>
    </xf>
    <xf numFmtId="0" fontId="7" fillId="3" borderId="119" xfId="0" applyFont="1" applyFill="1" applyBorder="1" applyAlignment="1">
      <alignment horizontal="center"/>
    </xf>
    <xf numFmtId="0" fontId="7" fillId="3" borderId="117" xfId="0" applyFont="1" applyFill="1" applyBorder="1" applyAlignment="1">
      <alignment horizontal="center"/>
    </xf>
    <xf numFmtId="0" fontId="7" fillId="3" borderId="123" xfId="0" applyFont="1" applyFill="1" applyBorder="1" applyAlignment="1">
      <alignment horizontal="center"/>
    </xf>
    <xf numFmtId="0" fontId="7" fillId="3" borderId="104" xfId="0" applyFont="1" applyFill="1" applyBorder="1" applyAlignment="1">
      <alignment horizontal="center"/>
    </xf>
    <xf numFmtId="0" fontId="7" fillId="3" borderId="120" xfId="0" applyFont="1" applyFill="1" applyBorder="1" applyAlignment="1">
      <alignment horizontal="center"/>
    </xf>
    <xf numFmtId="0" fontId="7" fillId="3" borderId="121" xfId="0" applyFont="1" applyFill="1" applyBorder="1" applyAlignment="1">
      <alignment horizontal="center"/>
    </xf>
    <xf numFmtId="0" fontId="7" fillId="3" borderId="124" xfId="0" applyFont="1" applyFill="1" applyBorder="1" applyAlignment="1">
      <alignment horizontal="center"/>
    </xf>
    <xf numFmtId="0" fontId="7" fillId="3" borderId="87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74" xfId="0" applyFont="1" applyFill="1" applyBorder="1" applyAlignment="1">
      <alignment horizontal="center"/>
    </xf>
    <xf numFmtId="0" fontId="7" fillId="3" borderId="88" xfId="0" applyFont="1" applyFill="1" applyBorder="1" applyAlignment="1">
      <alignment horizontal="center"/>
    </xf>
    <xf numFmtId="0" fontId="7" fillId="3" borderId="75" xfId="0" applyFont="1" applyFill="1" applyBorder="1" applyAlignment="1">
      <alignment horizontal="center"/>
    </xf>
    <xf numFmtId="0" fontId="7" fillId="3" borderId="89" xfId="0" applyFont="1" applyFill="1" applyBorder="1" applyAlignment="1">
      <alignment horizontal="center"/>
    </xf>
    <xf numFmtId="0" fontId="7" fillId="3" borderId="96" xfId="0" applyFont="1" applyFill="1" applyBorder="1" applyAlignment="1">
      <alignment horizontal="center"/>
    </xf>
    <xf numFmtId="0" fontId="7" fillId="3" borderId="94" xfId="0" applyFont="1" applyFill="1" applyBorder="1" applyAlignment="1">
      <alignment horizontal="center"/>
    </xf>
    <xf numFmtId="0" fontId="7" fillId="3" borderId="95" xfId="0" applyFont="1" applyFill="1" applyBorder="1" applyAlignment="1">
      <alignment horizontal="center"/>
    </xf>
    <xf numFmtId="0" fontId="7" fillId="3" borderId="81" xfId="0" applyFont="1" applyFill="1" applyBorder="1" applyAlignment="1">
      <alignment horizontal="center"/>
    </xf>
    <xf numFmtId="0" fontId="7" fillId="3" borderId="125" xfId="0" applyFont="1" applyFill="1" applyBorder="1" applyAlignment="1">
      <alignment horizontal="center"/>
    </xf>
    <xf numFmtId="0" fontId="7" fillId="3" borderId="69" xfId="0" applyFont="1" applyFill="1" applyBorder="1" applyAlignment="1">
      <alignment horizontal="center"/>
    </xf>
    <xf numFmtId="0" fontId="7" fillId="3" borderId="102" xfId="0" applyFont="1" applyFill="1" applyBorder="1" applyAlignment="1">
      <alignment horizontal="center"/>
    </xf>
    <xf numFmtId="0" fontId="7" fillId="3" borderId="68" xfId="0" applyFont="1" applyFill="1" applyBorder="1" applyAlignment="1">
      <alignment horizontal="center"/>
    </xf>
    <xf numFmtId="0" fontId="7" fillId="3" borderId="10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3" borderId="54" xfId="0" applyFont="1" applyFill="1" applyBorder="1" applyAlignment="1">
      <alignment horizontal="center"/>
    </xf>
    <xf numFmtId="0" fontId="4" fillId="3" borderId="59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 textRotation="90"/>
    </xf>
    <xf numFmtId="0" fontId="7" fillId="3" borderId="76" xfId="0" applyFont="1" applyFill="1" applyBorder="1" applyAlignment="1">
      <alignment horizontal="center" textRotation="90"/>
    </xf>
    <xf numFmtId="0" fontId="7" fillId="3" borderId="99" xfId="0" applyFont="1" applyFill="1" applyBorder="1" applyAlignment="1">
      <alignment horizontal="center"/>
    </xf>
    <xf numFmtId="0" fontId="7" fillId="3" borderId="64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/>
    </xf>
    <xf numFmtId="0" fontId="7" fillId="3" borderId="126" xfId="0" applyFont="1" applyFill="1" applyBorder="1" applyAlignment="1">
      <alignment horizontal="center"/>
    </xf>
    <xf numFmtId="0" fontId="7" fillId="3" borderId="62" xfId="0" applyFont="1" applyFill="1" applyBorder="1" applyAlignment="1">
      <alignment horizontal="center"/>
    </xf>
    <xf numFmtId="0" fontId="7" fillId="3" borderId="76" xfId="0" applyFont="1" applyFill="1" applyBorder="1" applyAlignment="1">
      <alignment horizontal="center"/>
    </xf>
    <xf numFmtId="0" fontId="9" fillId="3" borderId="127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Continuous"/>
    </xf>
    <xf numFmtId="0" fontId="9" fillId="3" borderId="35" xfId="0" applyFont="1" applyFill="1" applyBorder="1" applyAlignment="1">
      <alignment horizontal="centerContinuous"/>
    </xf>
    <xf numFmtId="0" fontId="9" fillId="3" borderId="36" xfId="0" applyFont="1" applyFill="1" applyBorder="1" applyAlignment="1">
      <alignment horizontal="center"/>
    </xf>
    <xf numFmtId="0" fontId="9" fillId="3" borderId="58" xfId="0" applyFont="1" applyFill="1" applyBorder="1" applyAlignment="1">
      <alignment/>
    </xf>
    <xf numFmtId="0" fontId="9" fillId="3" borderId="37" xfId="0" applyFont="1" applyFill="1" applyBorder="1" applyAlignment="1">
      <alignment/>
    </xf>
    <xf numFmtId="0" fontId="9" fillId="3" borderId="36" xfId="0" applyFont="1" applyFill="1" applyBorder="1" applyAlignment="1">
      <alignment/>
    </xf>
    <xf numFmtId="0" fontId="9" fillId="3" borderId="58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2" borderId="128" xfId="0" applyFont="1" applyFill="1" applyBorder="1" applyAlignment="1">
      <alignment horizontal="center" textRotation="90"/>
    </xf>
    <xf numFmtId="0" fontId="7" fillId="2" borderId="113" xfId="0" applyFont="1" applyFill="1" applyBorder="1" applyAlignment="1">
      <alignment horizontal="center" textRotation="90"/>
    </xf>
    <xf numFmtId="0" fontId="7" fillId="2" borderId="129" xfId="0" applyFont="1" applyFill="1" applyBorder="1" applyAlignment="1">
      <alignment horizontal="center" textRotation="90"/>
    </xf>
    <xf numFmtId="0" fontId="6" fillId="0" borderId="13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3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32" xfId="0" applyFont="1" applyBorder="1" applyAlignment="1">
      <alignment horizontal="center"/>
    </xf>
    <xf numFmtId="0" fontId="0" fillId="0" borderId="13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34" xfId="0" applyFont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3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5"/>
  <sheetViews>
    <sheetView tabSelected="1" zoomScale="75" zoomScaleNormal="75" zoomScaleSheetLayoutView="75" workbookViewId="0" topLeftCell="E1">
      <selection activeCell="AW14" sqref="AW14"/>
    </sheetView>
  </sheetViews>
  <sheetFormatPr defaultColWidth="9.00390625" defaultRowHeight="12.75"/>
  <cols>
    <col min="1" max="1" width="4.875" style="0" customWidth="1"/>
    <col min="2" max="2" width="61.75390625" style="0" customWidth="1"/>
    <col min="3" max="3" width="6.00390625" style="0" customWidth="1"/>
    <col min="4" max="4" width="4.875" style="0" customWidth="1"/>
    <col min="6" max="6" width="5.875" style="0" customWidth="1"/>
    <col min="7" max="7" width="7.125" style="0" customWidth="1"/>
    <col min="8" max="8" width="6.00390625" style="0" customWidth="1"/>
    <col min="9" max="9" width="4.375" style="0" customWidth="1"/>
    <col min="10" max="10" width="4.625" style="0" customWidth="1"/>
    <col min="11" max="11" width="5.125" style="0" customWidth="1"/>
    <col min="12" max="13" width="3.25390625" style="0" customWidth="1"/>
    <col min="14" max="14" width="4.00390625" style="0" customWidth="1"/>
    <col min="15" max="15" width="5.00390625" style="0" customWidth="1"/>
    <col min="16" max="16" width="4.75390625" style="0" customWidth="1"/>
    <col min="17" max="17" width="4.125" style="0" customWidth="1"/>
    <col min="18" max="18" width="2.75390625" style="0" customWidth="1"/>
    <col min="19" max="20" width="3.375" style="0" customWidth="1"/>
    <col min="21" max="21" width="4.25390625" style="0" customWidth="1"/>
    <col min="22" max="22" width="4.875" style="0" customWidth="1"/>
    <col min="23" max="23" width="4.25390625" style="0" customWidth="1"/>
    <col min="24" max="24" width="2.75390625" style="0" customWidth="1"/>
    <col min="25" max="26" width="3.375" style="0" customWidth="1"/>
    <col min="27" max="28" width="4.875" style="0" customWidth="1"/>
    <col min="29" max="29" width="5.00390625" style="0" customWidth="1"/>
    <col min="30" max="30" width="2.75390625" style="0" customWidth="1"/>
    <col min="31" max="32" width="3.875" style="0" customWidth="1"/>
    <col min="33" max="33" width="4.25390625" style="0" customWidth="1"/>
    <col min="34" max="34" width="4.00390625" style="0" customWidth="1"/>
    <col min="35" max="35" width="5.125" style="0" customWidth="1"/>
    <col min="36" max="36" width="2.75390625" style="0" customWidth="1"/>
    <col min="37" max="38" width="3.25390625" style="0" customWidth="1"/>
    <col min="39" max="39" width="5.00390625" style="0" customWidth="1"/>
    <col min="40" max="40" width="2.75390625" style="0" customWidth="1"/>
    <col min="41" max="41" width="4.875" style="0" customWidth="1"/>
    <col min="42" max="42" width="2.75390625" style="0" customWidth="1"/>
    <col min="43" max="44" width="4.00390625" style="0" customWidth="1"/>
    <col min="45" max="45" width="5.125" style="0" customWidth="1"/>
  </cols>
  <sheetData>
    <row r="1" spans="1:41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P1" s="4"/>
      <c r="Q1" s="4"/>
      <c r="R1" s="4"/>
      <c r="S1" s="4"/>
      <c r="T1" s="4"/>
      <c r="U1" s="4"/>
      <c r="V1" s="4"/>
      <c r="W1" s="4"/>
      <c r="X1" s="4"/>
      <c r="Y1" s="351" t="s">
        <v>105</v>
      </c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</row>
    <row r="2" spans="1:41" ht="16.5" customHeight="1">
      <c r="A2" s="1" t="s">
        <v>2</v>
      </c>
      <c r="D2" s="6"/>
      <c r="E2" s="6"/>
      <c r="F2" s="6"/>
      <c r="G2" s="6"/>
      <c r="H2" s="3"/>
      <c r="I2" s="3" t="s">
        <v>3</v>
      </c>
      <c r="J2" s="4"/>
      <c r="K2" s="72" t="s">
        <v>102</v>
      </c>
      <c r="N2" s="72"/>
      <c r="O2" s="7"/>
      <c r="P2" s="4"/>
      <c r="Q2" s="4"/>
      <c r="R2" s="4"/>
      <c r="S2" s="4"/>
      <c r="T2" s="4"/>
      <c r="U2" s="4"/>
      <c r="V2" s="4"/>
      <c r="W2" s="4"/>
      <c r="X2" s="4"/>
      <c r="Y2" s="351" t="s">
        <v>106</v>
      </c>
      <c r="Z2" s="352"/>
      <c r="AA2" s="352"/>
      <c r="AB2" s="352"/>
      <c r="AC2" s="348"/>
      <c r="AD2" s="348"/>
      <c r="AE2" s="352"/>
      <c r="AF2" s="348"/>
      <c r="AG2" s="348"/>
      <c r="AH2" s="348"/>
      <c r="AI2" s="352"/>
      <c r="AJ2" s="352"/>
      <c r="AK2" s="352"/>
      <c r="AL2" s="352"/>
      <c r="AM2" s="352"/>
      <c r="AN2" s="352"/>
      <c r="AO2" s="352"/>
    </row>
    <row r="3" spans="2:41" ht="16.5" customHeight="1">
      <c r="B3" s="8"/>
      <c r="C3" s="8"/>
      <c r="D3" s="4"/>
      <c r="E3" s="4"/>
      <c r="F3" s="6"/>
      <c r="G3" s="6"/>
      <c r="H3" s="3"/>
      <c r="I3" s="3"/>
      <c r="J3" s="4"/>
      <c r="K3" s="4"/>
      <c r="M3" s="4"/>
      <c r="N3" s="4"/>
      <c r="O3" s="7"/>
      <c r="P3" s="4"/>
      <c r="Q3" s="4"/>
      <c r="R3" s="4"/>
      <c r="S3" s="4"/>
      <c r="T3" s="4"/>
      <c r="U3" s="4"/>
      <c r="W3" s="4"/>
      <c r="Y3" s="353" t="s">
        <v>107</v>
      </c>
      <c r="Z3" s="347"/>
      <c r="AA3" s="347"/>
      <c r="AB3" s="347"/>
      <c r="AC3" s="348"/>
      <c r="AD3" s="347"/>
      <c r="AE3" s="348"/>
      <c r="AF3" s="348"/>
      <c r="AG3" s="348"/>
      <c r="AH3" s="348"/>
      <c r="AI3" s="348"/>
      <c r="AJ3" s="347"/>
      <c r="AK3" s="347"/>
      <c r="AL3" s="347"/>
      <c r="AM3" s="347"/>
      <c r="AN3" s="347"/>
      <c r="AO3" s="347"/>
    </row>
    <row r="4" spans="1:45" ht="16.5" customHeight="1">
      <c r="A4" s="1" t="s">
        <v>4</v>
      </c>
      <c r="B4" s="9"/>
      <c r="C4" s="9"/>
      <c r="D4" s="10"/>
      <c r="E4" s="10"/>
      <c r="F4" s="11"/>
      <c r="G4" s="11"/>
      <c r="H4" s="12"/>
      <c r="I4" s="12"/>
      <c r="J4" s="10"/>
      <c r="K4" s="10"/>
      <c r="L4" s="10"/>
      <c r="M4" s="1" t="s">
        <v>5</v>
      </c>
      <c r="N4" s="1"/>
      <c r="O4" s="9"/>
      <c r="P4" s="10"/>
      <c r="Q4" s="10"/>
      <c r="R4" s="10"/>
      <c r="S4" s="10"/>
      <c r="T4" s="10"/>
      <c r="U4" s="10"/>
      <c r="V4" s="10"/>
      <c r="W4" s="10"/>
      <c r="X4" s="9"/>
      <c r="Y4" s="9"/>
      <c r="Z4" s="9"/>
      <c r="AA4" s="9"/>
      <c r="AB4" s="9"/>
      <c r="AC4" s="129"/>
      <c r="AD4" s="10"/>
      <c r="AE4" s="10"/>
      <c r="AF4" s="10"/>
      <c r="AG4" s="9"/>
      <c r="AH4" s="10"/>
      <c r="AI4" s="9"/>
      <c r="AK4" s="9"/>
      <c r="AL4" s="9"/>
      <c r="AM4" s="9"/>
      <c r="AN4" s="10"/>
      <c r="AO4" s="10"/>
      <c r="AP4" s="10"/>
      <c r="AQ4" s="10"/>
      <c r="AR4" s="10"/>
      <c r="AS4" s="10"/>
    </row>
    <row r="5" spans="1:45" ht="16.5" customHeight="1" thickBot="1">
      <c r="A5" s="12"/>
      <c r="B5" s="13"/>
      <c r="C5" s="13"/>
      <c r="D5" s="12"/>
      <c r="E5" s="12"/>
      <c r="F5" s="12"/>
      <c r="G5" s="12"/>
      <c r="H5" s="12"/>
      <c r="I5" s="12"/>
      <c r="J5" s="10"/>
      <c r="K5" s="10"/>
      <c r="L5" s="10"/>
      <c r="M5" s="10"/>
      <c r="N5" s="10"/>
      <c r="O5" s="9"/>
      <c r="P5" s="10"/>
      <c r="Q5" s="10"/>
      <c r="R5" s="10"/>
      <c r="S5" s="10"/>
      <c r="T5" s="10"/>
      <c r="U5" s="10"/>
      <c r="V5" s="10"/>
      <c r="W5" s="10"/>
      <c r="X5" s="9"/>
      <c r="Y5" s="9"/>
      <c r="Z5" s="9"/>
      <c r="AA5" s="9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ht="27.75" customHeight="1" thickBot="1" thickTop="1">
      <c r="A6" s="14"/>
      <c r="B6" s="15"/>
      <c r="C6" s="354" t="s">
        <v>63</v>
      </c>
      <c r="D6" s="16"/>
      <c r="E6" s="17" t="s">
        <v>6</v>
      </c>
      <c r="F6" s="18"/>
      <c r="G6" s="18"/>
      <c r="H6" s="18"/>
      <c r="I6" s="19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 t="s">
        <v>7</v>
      </c>
      <c r="AB6" s="265"/>
      <c r="AC6" s="265"/>
      <c r="AD6" s="265"/>
      <c r="AE6" s="265"/>
      <c r="AF6" s="265"/>
      <c r="AG6" s="265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1"/>
    </row>
    <row r="7" spans="1:45" ht="27.75" customHeight="1">
      <c r="A7" s="22" t="s">
        <v>8</v>
      </c>
      <c r="B7" s="23" t="s">
        <v>9</v>
      </c>
      <c r="C7" s="355"/>
      <c r="D7" s="24" t="s">
        <v>10</v>
      </c>
      <c r="E7" s="25"/>
      <c r="F7" s="26"/>
      <c r="G7" s="27" t="s">
        <v>11</v>
      </c>
      <c r="H7" s="27"/>
      <c r="I7" s="28"/>
      <c r="J7" s="266"/>
      <c r="K7" s="266"/>
      <c r="L7" s="266" t="s">
        <v>12</v>
      </c>
      <c r="M7" s="266"/>
      <c r="N7" s="266"/>
      <c r="O7" s="267"/>
      <c r="P7" s="266"/>
      <c r="Q7" s="266"/>
      <c r="R7" s="266" t="s">
        <v>13</v>
      </c>
      <c r="S7" s="266"/>
      <c r="T7" s="266"/>
      <c r="U7" s="268"/>
      <c r="V7" s="266"/>
      <c r="W7" s="266"/>
      <c r="X7" s="266" t="s">
        <v>14</v>
      </c>
      <c r="Y7" s="266"/>
      <c r="Z7" s="266"/>
      <c r="AA7" s="267"/>
      <c r="AB7" s="266"/>
      <c r="AC7" s="266"/>
      <c r="AD7" s="266" t="s">
        <v>15</v>
      </c>
      <c r="AE7" s="266"/>
      <c r="AF7" s="266"/>
      <c r="AG7" s="268"/>
      <c r="AH7" s="29"/>
      <c r="AI7" s="29"/>
      <c r="AJ7" s="29" t="s">
        <v>16</v>
      </c>
      <c r="AK7" s="29"/>
      <c r="AL7" s="29"/>
      <c r="AM7" s="30"/>
      <c r="AN7" s="29"/>
      <c r="AO7" s="29"/>
      <c r="AP7" s="29" t="s">
        <v>17</v>
      </c>
      <c r="AQ7" s="29"/>
      <c r="AR7" s="29"/>
      <c r="AS7" s="31"/>
    </row>
    <row r="8" spans="1:45" ht="51" customHeight="1" thickBot="1">
      <c r="A8" s="32"/>
      <c r="B8" s="181"/>
      <c r="C8" s="356"/>
      <c r="D8" s="33"/>
      <c r="E8" s="34"/>
      <c r="F8" s="35" t="s">
        <v>18</v>
      </c>
      <c r="G8" s="36" t="s">
        <v>19</v>
      </c>
      <c r="H8" s="36" t="s">
        <v>20</v>
      </c>
      <c r="I8" s="37" t="s">
        <v>21</v>
      </c>
      <c r="J8" s="269" t="s">
        <v>18</v>
      </c>
      <c r="K8" s="270" t="s">
        <v>19</v>
      </c>
      <c r="L8" s="270" t="s">
        <v>20</v>
      </c>
      <c r="M8" s="271" t="s">
        <v>21</v>
      </c>
      <c r="N8" s="272" t="s">
        <v>62</v>
      </c>
      <c r="O8" s="273" t="s">
        <v>63</v>
      </c>
      <c r="P8" s="269" t="s">
        <v>18</v>
      </c>
      <c r="Q8" s="270" t="s">
        <v>19</v>
      </c>
      <c r="R8" s="270" t="s">
        <v>20</v>
      </c>
      <c r="S8" s="271" t="s">
        <v>21</v>
      </c>
      <c r="T8" s="272" t="s">
        <v>62</v>
      </c>
      <c r="U8" s="273" t="s">
        <v>63</v>
      </c>
      <c r="V8" s="269" t="s">
        <v>18</v>
      </c>
      <c r="W8" s="270" t="s">
        <v>19</v>
      </c>
      <c r="X8" s="270" t="s">
        <v>20</v>
      </c>
      <c r="Y8" s="271" t="s">
        <v>21</v>
      </c>
      <c r="Z8" s="272" t="s">
        <v>62</v>
      </c>
      <c r="AA8" s="273" t="s">
        <v>63</v>
      </c>
      <c r="AB8" s="269" t="s">
        <v>18</v>
      </c>
      <c r="AC8" s="270" t="s">
        <v>19</v>
      </c>
      <c r="AD8" s="270" t="s">
        <v>20</v>
      </c>
      <c r="AE8" s="271" t="s">
        <v>21</v>
      </c>
      <c r="AF8" s="272" t="s">
        <v>62</v>
      </c>
      <c r="AG8" s="273" t="s">
        <v>63</v>
      </c>
      <c r="AH8" s="38" t="s">
        <v>18</v>
      </c>
      <c r="AI8" s="36" t="s">
        <v>19</v>
      </c>
      <c r="AJ8" s="36" t="s">
        <v>20</v>
      </c>
      <c r="AK8" s="37" t="s">
        <v>21</v>
      </c>
      <c r="AL8" s="73" t="s">
        <v>62</v>
      </c>
      <c r="AM8" s="74" t="s">
        <v>63</v>
      </c>
      <c r="AN8" s="38" t="s">
        <v>18</v>
      </c>
      <c r="AO8" s="36" t="s">
        <v>19</v>
      </c>
      <c r="AP8" s="36" t="s">
        <v>20</v>
      </c>
      <c r="AQ8" s="37" t="s">
        <v>21</v>
      </c>
      <c r="AR8" s="73" t="s">
        <v>62</v>
      </c>
      <c r="AS8" s="128" t="s">
        <v>63</v>
      </c>
    </row>
    <row r="9" spans="1:45" ht="27.75" customHeight="1" thickBot="1">
      <c r="A9" s="39" t="s">
        <v>22</v>
      </c>
      <c r="B9" s="102" t="s">
        <v>23</v>
      </c>
      <c r="C9" s="131">
        <f>SUM(C10:C13)</f>
        <v>8</v>
      </c>
      <c r="D9" s="130"/>
      <c r="E9" s="131">
        <f>SUM(E10:E13)</f>
        <v>150</v>
      </c>
      <c r="F9" s="130"/>
      <c r="G9" s="130"/>
      <c r="H9" s="130"/>
      <c r="I9" s="130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3"/>
    </row>
    <row r="10" spans="1:45" ht="27.75" customHeight="1">
      <c r="A10" s="262">
        <v>1</v>
      </c>
      <c r="B10" s="103" t="s">
        <v>84</v>
      </c>
      <c r="C10" s="187">
        <f>SUM(O10+U10+AA10+AG10+AM10+AS10)</f>
        <v>2</v>
      </c>
      <c r="D10" s="134">
        <v>0</v>
      </c>
      <c r="E10" s="135">
        <f>SUM(J10:M10,P10:S10,V10:Y10,AB10:AE10,AH10:AK10,AN10:AQ10,AT10:AW10,AY10:BB10)*15</f>
        <v>30</v>
      </c>
      <c r="F10" s="136">
        <f aca="true" t="shared" si="0" ref="F10:I13">SUM(J10,P10,V10,AB10,AH10,AN10,AT10,AY10)*15</f>
        <v>30</v>
      </c>
      <c r="G10" s="137">
        <f t="shared" si="0"/>
        <v>0</v>
      </c>
      <c r="H10" s="137">
        <f t="shared" si="0"/>
        <v>0</v>
      </c>
      <c r="I10" s="138">
        <f t="shared" si="0"/>
        <v>0</v>
      </c>
      <c r="J10" s="275">
        <v>2</v>
      </c>
      <c r="K10" s="275"/>
      <c r="L10" s="275"/>
      <c r="M10" s="276"/>
      <c r="N10" s="277"/>
      <c r="O10" s="278">
        <v>2</v>
      </c>
      <c r="P10" s="279"/>
      <c r="Q10" s="275"/>
      <c r="R10" s="275"/>
      <c r="S10" s="276"/>
      <c r="T10" s="277"/>
      <c r="U10" s="280"/>
      <c r="V10" s="279"/>
      <c r="W10" s="275"/>
      <c r="X10" s="275"/>
      <c r="Y10" s="276"/>
      <c r="Z10" s="277"/>
      <c r="AA10" s="278"/>
      <c r="AB10" s="279"/>
      <c r="AC10" s="275"/>
      <c r="AD10" s="275"/>
      <c r="AE10" s="276"/>
      <c r="AF10" s="277"/>
      <c r="AG10" s="280"/>
      <c r="AH10" s="143"/>
      <c r="AI10" s="139"/>
      <c r="AJ10" s="139"/>
      <c r="AK10" s="140"/>
      <c r="AL10" s="141"/>
      <c r="AM10" s="142"/>
      <c r="AN10" s="143"/>
      <c r="AO10" s="139"/>
      <c r="AP10" s="139"/>
      <c r="AQ10" s="140"/>
      <c r="AR10" s="141"/>
      <c r="AS10" s="144"/>
    </row>
    <row r="11" spans="1:45" ht="27.75" customHeight="1">
      <c r="A11" s="262">
        <v>2</v>
      </c>
      <c r="B11" s="103" t="s">
        <v>55</v>
      </c>
      <c r="C11" s="174">
        <f>SUM(O11+U11+AA11+AG11+AM11+AS11)</f>
        <v>2</v>
      </c>
      <c r="D11" s="134">
        <v>0</v>
      </c>
      <c r="E11" s="135">
        <f>SUM(J11:M11,P11:S11,V11:Y11,AB11:AE11,AH11:AK11,AN11:AQ11,AT11:AW11,AY11:BB11)*15</f>
        <v>30</v>
      </c>
      <c r="F11" s="136">
        <f t="shared" si="0"/>
        <v>0</v>
      </c>
      <c r="G11" s="137">
        <f t="shared" si="0"/>
        <v>0</v>
      </c>
      <c r="H11" s="137">
        <f t="shared" si="0"/>
        <v>30</v>
      </c>
      <c r="I11" s="138">
        <f t="shared" si="0"/>
        <v>0</v>
      </c>
      <c r="J11" s="275"/>
      <c r="K11" s="275"/>
      <c r="L11" s="275"/>
      <c r="M11" s="276"/>
      <c r="N11" s="277"/>
      <c r="O11" s="278"/>
      <c r="P11" s="279"/>
      <c r="Q11" s="275"/>
      <c r="R11" s="275">
        <v>2</v>
      </c>
      <c r="S11" s="276"/>
      <c r="T11" s="277"/>
      <c r="U11" s="280">
        <v>2</v>
      </c>
      <c r="V11" s="279"/>
      <c r="W11" s="275"/>
      <c r="X11" s="275"/>
      <c r="Y11" s="276"/>
      <c r="Z11" s="277"/>
      <c r="AA11" s="278"/>
      <c r="AB11" s="279"/>
      <c r="AC11" s="275"/>
      <c r="AD11" s="275"/>
      <c r="AE11" s="276"/>
      <c r="AF11" s="277"/>
      <c r="AG11" s="280"/>
      <c r="AH11" s="143"/>
      <c r="AI11" s="139"/>
      <c r="AJ11" s="139"/>
      <c r="AK11" s="140"/>
      <c r="AL11" s="141"/>
      <c r="AM11" s="142"/>
      <c r="AN11" s="143"/>
      <c r="AO11" s="139"/>
      <c r="AP11" s="139"/>
      <c r="AQ11" s="140"/>
      <c r="AR11" s="141"/>
      <c r="AS11" s="144"/>
    </row>
    <row r="12" spans="1:45" ht="27.75" customHeight="1">
      <c r="A12" s="262">
        <v>3</v>
      </c>
      <c r="B12" s="104" t="s">
        <v>25</v>
      </c>
      <c r="C12" s="174">
        <f>SUM(O12+U12+AA12+AG12+AM12+AS12)</f>
        <v>2</v>
      </c>
      <c r="D12" s="145">
        <v>0</v>
      </c>
      <c r="E12" s="146">
        <f>SUM(J12:M12,P12:S12,V12:Y12,AB12:AE12,AH12:AK12,AN12:AQ12,AT12:AW12,AY12:BB12)*15</f>
        <v>30</v>
      </c>
      <c r="F12" s="136">
        <f t="shared" si="0"/>
        <v>0</v>
      </c>
      <c r="G12" s="137">
        <f t="shared" si="0"/>
        <v>30</v>
      </c>
      <c r="H12" s="137">
        <f t="shared" si="0"/>
        <v>0</v>
      </c>
      <c r="I12" s="138">
        <f t="shared" si="0"/>
        <v>0</v>
      </c>
      <c r="J12" s="276"/>
      <c r="K12" s="276">
        <v>2</v>
      </c>
      <c r="L12" s="276"/>
      <c r="M12" s="276"/>
      <c r="N12" s="277"/>
      <c r="O12" s="278">
        <v>2</v>
      </c>
      <c r="P12" s="276"/>
      <c r="Q12" s="276"/>
      <c r="R12" s="276"/>
      <c r="S12" s="276"/>
      <c r="T12" s="277"/>
      <c r="U12" s="280"/>
      <c r="V12" s="276"/>
      <c r="W12" s="276"/>
      <c r="X12" s="276"/>
      <c r="Y12" s="276"/>
      <c r="Z12" s="277"/>
      <c r="AA12" s="278"/>
      <c r="AB12" s="276"/>
      <c r="AC12" s="276"/>
      <c r="AD12" s="276"/>
      <c r="AE12" s="276"/>
      <c r="AF12" s="277"/>
      <c r="AG12" s="280"/>
      <c r="AH12" s="137"/>
      <c r="AI12" s="137"/>
      <c r="AJ12" s="137"/>
      <c r="AK12" s="137"/>
      <c r="AL12" s="147"/>
      <c r="AM12" s="142"/>
      <c r="AN12" s="137"/>
      <c r="AO12" s="137"/>
      <c r="AP12" s="137"/>
      <c r="AQ12" s="137"/>
      <c r="AR12" s="147"/>
      <c r="AS12" s="144"/>
    </row>
    <row r="13" spans="1:45" ht="27.75" customHeight="1">
      <c r="A13" s="262">
        <v>4</v>
      </c>
      <c r="B13" s="104" t="s">
        <v>26</v>
      </c>
      <c r="C13" s="174">
        <f>SUM(O13+U13+AA13+AG13+AM13+AS13)</f>
        <v>2</v>
      </c>
      <c r="D13" s="145">
        <v>0</v>
      </c>
      <c r="E13" s="146">
        <f>SUM(J13:M13,P13:S13,V13:Y13,AB13:AE13,AH13:AK13,AN13:AQ13,AT13:AW13,AY13:BB13)*15</f>
        <v>60</v>
      </c>
      <c r="F13" s="136">
        <f t="shared" si="0"/>
        <v>0</v>
      </c>
      <c r="G13" s="137">
        <f t="shared" si="0"/>
        <v>60</v>
      </c>
      <c r="H13" s="137">
        <f t="shared" si="0"/>
        <v>0</v>
      </c>
      <c r="I13" s="138">
        <f t="shared" si="0"/>
        <v>0</v>
      </c>
      <c r="J13" s="276"/>
      <c r="K13" s="276">
        <v>2</v>
      </c>
      <c r="L13" s="276"/>
      <c r="M13" s="276"/>
      <c r="N13" s="277"/>
      <c r="O13" s="278">
        <v>1</v>
      </c>
      <c r="P13" s="276"/>
      <c r="Q13" s="276">
        <v>2</v>
      </c>
      <c r="R13" s="276"/>
      <c r="S13" s="276"/>
      <c r="T13" s="277"/>
      <c r="U13" s="280">
        <v>1</v>
      </c>
      <c r="V13" s="276"/>
      <c r="W13" s="276"/>
      <c r="X13" s="276"/>
      <c r="Y13" s="276"/>
      <c r="Z13" s="277"/>
      <c r="AA13" s="278"/>
      <c r="AB13" s="276"/>
      <c r="AC13" s="276"/>
      <c r="AD13" s="276"/>
      <c r="AE13" s="276"/>
      <c r="AF13" s="277"/>
      <c r="AG13" s="280"/>
      <c r="AH13" s="137"/>
      <c r="AI13" s="137"/>
      <c r="AJ13" s="137"/>
      <c r="AK13" s="137"/>
      <c r="AL13" s="147"/>
      <c r="AM13" s="142"/>
      <c r="AN13" s="137"/>
      <c r="AO13" s="137"/>
      <c r="AP13" s="137"/>
      <c r="AQ13" s="137"/>
      <c r="AR13" s="147"/>
      <c r="AS13" s="144"/>
    </row>
    <row r="14" spans="1:45" ht="15" customHeight="1" thickBot="1">
      <c r="A14" s="111"/>
      <c r="B14" s="112"/>
      <c r="C14" s="188"/>
      <c r="D14" s="148"/>
      <c r="E14" s="148"/>
      <c r="F14" s="148"/>
      <c r="G14" s="148"/>
      <c r="H14" s="148"/>
      <c r="I14" s="148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148"/>
      <c r="AI14" s="148"/>
      <c r="AJ14" s="148"/>
      <c r="AK14" s="148"/>
      <c r="AL14" s="148"/>
      <c r="AM14" s="149"/>
      <c r="AN14" s="148"/>
      <c r="AO14" s="148"/>
      <c r="AP14" s="148"/>
      <c r="AQ14" s="148"/>
      <c r="AR14" s="148"/>
      <c r="AS14" s="150"/>
    </row>
    <row r="15" spans="1:45" ht="27.75" customHeight="1" thickBot="1">
      <c r="A15" s="183" t="s">
        <v>88</v>
      </c>
      <c r="B15" s="184" t="s">
        <v>86</v>
      </c>
      <c r="C15" s="182">
        <f>SUM(C16:C19)</f>
        <v>45</v>
      </c>
      <c r="D15" s="185"/>
      <c r="E15" s="131">
        <f>SUM(E16:E19)</f>
        <v>810</v>
      </c>
      <c r="F15" s="158"/>
      <c r="G15" s="155"/>
      <c r="H15" s="155"/>
      <c r="I15" s="155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6"/>
    </row>
    <row r="16" spans="1:45" ht="27.75" customHeight="1">
      <c r="A16" s="262">
        <v>1</v>
      </c>
      <c r="B16" s="103" t="s">
        <v>24</v>
      </c>
      <c r="C16" s="187">
        <f>SUM(O16+U16+AA16+AG16+AM16+AS16)</f>
        <v>5</v>
      </c>
      <c r="D16" s="134">
        <v>1</v>
      </c>
      <c r="E16" s="151">
        <f>SUM(J16:M16,P16:S16,V16:Y16,AB16:AE16,AH16:AK16,AN16:AQ16,AT16:AW16,AY16:BB16)*15</f>
        <v>120</v>
      </c>
      <c r="F16" s="136">
        <f>SUM(J16,P16,V16,AB16,AH16,AN16,AT16,AY16)*15</f>
        <v>0</v>
      </c>
      <c r="G16" s="137">
        <f>SUM(K16,Q16,W16,AC16,AI16,AO16,AU16,AZ16)*15</f>
        <v>120</v>
      </c>
      <c r="H16" s="137">
        <f>SUM(L16,R16,X16,AD16,AJ16,AP16,AV16,BA16)*15</f>
        <v>0</v>
      </c>
      <c r="I16" s="138">
        <f>SUM(M16,S16,Y16,AE16,AK16,AQ16,AW16,BB16)*15</f>
        <v>0</v>
      </c>
      <c r="J16" s="275"/>
      <c r="K16" s="275"/>
      <c r="L16" s="275"/>
      <c r="M16" s="276"/>
      <c r="N16" s="277"/>
      <c r="O16" s="278"/>
      <c r="P16" s="279"/>
      <c r="Q16" s="275"/>
      <c r="R16" s="275"/>
      <c r="S16" s="276"/>
      <c r="T16" s="277"/>
      <c r="U16" s="280"/>
      <c r="V16" s="279"/>
      <c r="W16" s="275">
        <v>2</v>
      </c>
      <c r="X16" s="275"/>
      <c r="Y16" s="276"/>
      <c r="Z16" s="277"/>
      <c r="AA16" s="278">
        <v>1</v>
      </c>
      <c r="AB16" s="279"/>
      <c r="AC16" s="275">
        <v>2</v>
      </c>
      <c r="AD16" s="275"/>
      <c r="AE16" s="276"/>
      <c r="AF16" s="277"/>
      <c r="AG16" s="280">
        <v>1</v>
      </c>
      <c r="AH16" s="143"/>
      <c r="AI16" s="139">
        <v>2</v>
      </c>
      <c r="AJ16" s="139"/>
      <c r="AK16" s="140"/>
      <c r="AL16" s="141"/>
      <c r="AM16" s="142">
        <v>1</v>
      </c>
      <c r="AN16" s="143"/>
      <c r="AO16" s="139">
        <v>2</v>
      </c>
      <c r="AP16" s="139"/>
      <c r="AQ16" s="140"/>
      <c r="AR16" s="141" t="s">
        <v>64</v>
      </c>
      <c r="AS16" s="144">
        <v>2</v>
      </c>
    </row>
    <row r="17" spans="1:45" ht="27.75" customHeight="1">
      <c r="A17" s="235">
        <v>2</v>
      </c>
      <c r="B17" s="104" t="s">
        <v>56</v>
      </c>
      <c r="C17" s="174">
        <f>SUM(O17+U17+AA17+AG17+AM17+AS17)</f>
        <v>8</v>
      </c>
      <c r="D17" s="145">
        <v>0</v>
      </c>
      <c r="E17" s="146">
        <f>$F17+$G17</f>
        <v>120</v>
      </c>
      <c r="F17" s="136">
        <f>SUM(J17,P17,V17,AB17,AH17,AN17,AT17,AY17)*15</f>
        <v>0</v>
      </c>
      <c r="G17" s="137">
        <f>SUM(K17,Q17,W17,AC17,AI17,AO17)*15</f>
        <v>120</v>
      </c>
      <c r="H17" s="137">
        <f aca="true" t="shared" si="1" ref="H17:I19">SUM(L17,R17,X17,AD17,AJ17,AP17,AV17,BA17)*15</f>
        <v>0</v>
      </c>
      <c r="I17" s="138">
        <f t="shared" si="1"/>
        <v>0</v>
      </c>
      <c r="J17" s="276"/>
      <c r="K17" s="276">
        <v>4</v>
      </c>
      <c r="L17" s="276"/>
      <c r="M17" s="276"/>
      <c r="N17" s="277"/>
      <c r="O17" s="278">
        <v>4</v>
      </c>
      <c r="P17" s="276"/>
      <c r="Q17" s="276">
        <v>4</v>
      </c>
      <c r="R17" s="276"/>
      <c r="S17" s="276"/>
      <c r="T17" s="277"/>
      <c r="U17" s="280">
        <v>4</v>
      </c>
      <c r="V17" s="276"/>
      <c r="W17" s="276"/>
      <c r="X17" s="276"/>
      <c r="Y17" s="276"/>
      <c r="Z17" s="277"/>
      <c r="AA17" s="278"/>
      <c r="AB17" s="276"/>
      <c r="AC17" s="276"/>
      <c r="AD17" s="276"/>
      <c r="AE17" s="276"/>
      <c r="AF17" s="277"/>
      <c r="AG17" s="280"/>
      <c r="AH17" s="137"/>
      <c r="AI17" s="137"/>
      <c r="AJ17" s="137"/>
      <c r="AK17" s="137"/>
      <c r="AL17" s="147"/>
      <c r="AM17" s="142"/>
      <c r="AN17" s="152"/>
      <c r="AO17" s="137"/>
      <c r="AP17" s="137"/>
      <c r="AQ17" s="137"/>
      <c r="AR17" s="147"/>
      <c r="AS17" s="144"/>
    </row>
    <row r="18" spans="1:45" ht="27.75" customHeight="1">
      <c r="A18" s="235">
        <v>3</v>
      </c>
      <c r="B18" s="105" t="s">
        <v>93</v>
      </c>
      <c r="C18" s="174">
        <f>SUM(O18+U18+AA18+AG18+AM18+AS18)</f>
        <v>2</v>
      </c>
      <c r="D18" s="145">
        <v>0</v>
      </c>
      <c r="E18" s="146">
        <f>$F18+$G18</f>
        <v>30</v>
      </c>
      <c r="F18" s="136">
        <f>SUM(J18,P18,V18,AB18,AH18,AN18,AT18,AY18)*15</f>
        <v>0</v>
      </c>
      <c r="G18" s="137">
        <f>SUM(K18,Q18,W18,AC18,AI18,AO18)*15</f>
        <v>30</v>
      </c>
      <c r="H18" s="137">
        <f t="shared" si="1"/>
        <v>0</v>
      </c>
      <c r="I18" s="138">
        <f t="shared" si="1"/>
        <v>0</v>
      </c>
      <c r="J18" s="276"/>
      <c r="K18" s="276"/>
      <c r="L18" s="276"/>
      <c r="M18" s="276"/>
      <c r="N18" s="277"/>
      <c r="O18" s="278"/>
      <c r="P18" s="276"/>
      <c r="Q18" s="276"/>
      <c r="R18" s="276"/>
      <c r="S18" s="276"/>
      <c r="T18" s="277"/>
      <c r="U18" s="280"/>
      <c r="V18" s="276"/>
      <c r="W18" s="276"/>
      <c r="X18" s="276"/>
      <c r="Y18" s="276"/>
      <c r="Z18" s="277"/>
      <c r="AA18" s="278"/>
      <c r="AB18" s="276"/>
      <c r="AC18" s="276"/>
      <c r="AD18" s="276"/>
      <c r="AE18" s="276"/>
      <c r="AF18" s="277"/>
      <c r="AG18" s="280"/>
      <c r="AH18" s="137"/>
      <c r="AI18" s="137">
        <v>2</v>
      </c>
      <c r="AJ18" s="137"/>
      <c r="AK18" s="137"/>
      <c r="AL18" s="147"/>
      <c r="AM18" s="142">
        <v>2</v>
      </c>
      <c r="AN18" s="152"/>
      <c r="AO18" s="137"/>
      <c r="AP18" s="137"/>
      <c r="AQ18" s="137"/>
      <c r="AR18" s="147"/>
      <c r="AS18" s="144"/>
    </row>
    <row r="19" spans="1:45" ht="27.75" customHeight="1">
      <c r="A19" s="235">
        <v>4</v>
      </c>
      <c r="B19" s="106" t="s">
        <v>94</v>
      </c>
      <c r="C19" s="174">
        <f>SUM(O19+U19+AA19+AG19+AM19+AS19)</f>
        <v>30</v>
      </c>
      <c r="D19" s="145">
        <v>4</v>
      </c>
      <c r="E19" s="153">
        <f>$F19+$G19</f>
        <v>540</v>
      </c>
      <c r="F19" s="136">
        <f>SUM(J19,P19,V19,AB19,AH19,AN19,AT19,AY19)*15</f>
        <v>0</v>
      </c>
      <c r="G19" s="137">
        <f>SUM(K19,Q19,W19,AC19,AI19,AO19)*15</f>
        <v>540</v>
      </c>
      <c r="H19" s="137">
        <f t="shared" si="1"/>
        <v>0</v>
      </c>
      <c r="I19" s="138">
        <f t="shared" si="1"/>
        <v>0</v>
      </c>
      <c r="J19" s="276"/>
      <c r="K19" s="276">
        <v>8</v>
      </c>
      <c r="L19" s="276"/>
      <c r="M19" s="276"/>
      <c r="N19" s="277" t="s">
        <v>64</v>
      </c>
      <c r="O19" s="278">
        <v>7</v>
      </c>
      <c r="P19" s="276"/>
      <c r="Q19" s="276">
        <v>8</v>
      </c>
      <c r="R19" s="276"/>
      <c r="S19" s="276"/>
      <c r="T19" s="277" t="s">
        <v>64</v>
      </c>
      <c r="U19" s="280">
        <v>7</v>
      </c>
      <c r="V19" s="276"/>
      <c r="W19" s="276">
        <v>6</v>
      </c>
      <c r="X19" s="276"/>
      <c r="Y19" s="276"/>
      <c r="Z19" s="277"/>
      <c r="AA19" s="278">
        <v>5</v>
      </c>
      <c r="AB19" s="276"/>
      <c r="AC19" s="276">
        <v>6</v>
      </c>
      <c r="AD19" s="276"/>
      <c r="AE19" s="276"/>
      <c r="AF19" s="277" t="s">
        <v>64</v>
      </c>
      <c r="AG19" s="280">
        <v>5</v>
      </c>
      <c r="AH19" s="140"/>
      <c r="AI19" s="140">
        <v>4</v>
      </c>
      <c r="AJ19" s="140"/>
      <c r="AK19" s="140"/>
      <c r="AL19" s="141" t="s">
        <v>64</v>
      </c>
      <c r="AM19" s="142">
        <v>3</v>
      </c>
      <c r="AN19" s="154"/>
      <c r="AO19" s="140">
        <v>4</v>
      </c>
      <c r="AP19" s="140"/>
      <c r="AQ19" s="140"/>
      <c r="AR19" s="141"/>
      <c r="AS19" s="144">
        <v>3</v>
      </c>
    </row>
    <row r="20" spans="1:45" ht="12" customHeight="1" thickBot="1">
      <c r="A20" s="100"/>
      <c r="B20" s="113"/>
      <c r="C20" s="102"/>
      <c r="D20" s="152"/>
      <c r="E20" s="148"/>
      <c r="F20" s="136"/>
      <c r="G20" s="152"/>
      <c r="H20" s="152"/>
      <c r="I20" s="15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154"/>
      <c r="AI20" s="154"/>
      <c r="AJ20" s="154"/>
      <c r="AK20" s="154"/>
      <c r="AL20" s="154"/>
      <c r="AM20" s="155"/>
      <c r="AN20" s="154"/>
      <c r="AO20" s="154"/>
      <c r="AP20" s="154"/>
      <c r="AQ20" s="154"/>
      <c r="AR20" s="154"/>
      <c r="AS20" s="156"/>
    </row>
    <row r="21" spans="1:45" ht="27.75" customHeight="1" thickBot="1">
      <c r="A21" s="101" t="s">
        <v>89</v>
      </c>
      <c r="B21" s="107" t="s">
        <v>87</v>
      </c>
      <c r="C21" s="182">
        <f>SUM(C22:C34)</f>
        <v>73</v>
      </c>
      <c r="D21" s="157"/>
      <c r="E21" s="131">
        <f>SUM(E22:E34)</f>
        <v>765</v>
      </c>
      <c r="F21" s="158"/>
      <c r="G21" s="155"/>
      <c r="H21" s="155"/>
      <c r="I21" s="155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6"/>
    </row>
    <row r="22" spans="1:45" ht="27.75" customHeight="1">
      <c r="A22" s="235">
        <v>1</v>
      </c>
      <c r="B22" s="108" t="s">
        <v>27</v>
      </c>
      <c r="C22" s="187">
        <f>SUM(O22+U22+AA22+AG22+AM22+AS22)</f>
        <v>19</v>
      </c>
      <c r="D22" s="145">
        <v>2</v>
      </c>
      <c r="E22" s="159">
        <f>$F22+$G22</f>
        <v>180</v>
      </c>
      <c r="F22" s="136">
        <f>SUM(J22,P22,V22,AB22,AH22,AN22,AT22,AY22)*15</f>
        <v>60</v>
      </c>
      <c r="G22" s="137">
        <f aca="true" t="shared" si="2" ref="G22:G30">SUM(K22,Q22,W22,AC22,AI22,AO22)*15</f>
        <v>120</v>
      </c>
      <c r="H22" s="137">
        <f aca="true" t="shared" si="3" ref="H22:I25">SUM(L22,R22,X22,AD22,AJ22,AP22,AV22,BA22)*15</f>
        <v>0</v>
      </c>
      <c r="I22" s="138">
        <f t="shared" si="3"/>
        <v>0</v>
      </c>
      <c r="J22" s="276"/>
      <c r="K22" s="276"/>
      <c r="L22" s="276"/>
      <c r="M22" s="276"/>
      <c r="N22" s="277"/>
      <c r="O22" s="278"/>
      <c r="P22" s="276"/>
      <c r="Q22" s="276"/>
      <c r="R22" s="276"/>
      <c r="S22" s="276"/>
      <c r="T22" s="277"/>
      <c r="U22" s="280"/>
      <c r="V22" s="276">
        <v>1</v>
      </c>
      <c r="W22" s="276">
        <v>2</v>
      </c>
      <c r="X22" s="276"/>
      <c r="Y22" s="276"/>
      <c r="Z22" s="277"/>
      <c r="AA22" s="278">
        <v>4</v>
      </c>
      <c r="AB22" s="276">
        <v>1</v>
      </c>
      <c r="AC22" s="276">
        <v>2</v>
      </c>
      <c r="AD22" s="276"/>
      <c r="AE22" s="276"/>
      <c r="AF22" s="277" t="s">
        <v>64</v>
      </c>
      <c r="AG22" s="280">
        <v>6</v>
      </c>
      <c r="AH22" s="140">
        <v>1</v>
      </c>
      <c r="AI22" s="140">
        <v>2</v>
      </c>
      <c r="AJ22" s="140"/>
      <c r="AK22" s="140"/>
      <c r="AL22" s="141"/>
      <c r="AM22" s="142">
        <v>4</v>
      </c>
      <c r="AN22" s="152">
        <v>1</v>
      </c>
      <c r="AO22" s="137">
        <v>2</v>
      </c>
      <c r="AP22" s="137"/>
      <c r="AQ22" s="137"/>
      <c r="AR22" s="147" t="s">
        <v>64</v>
      </c>
      <c r="AS22" s="144">
        <v>5</v>
      </c>
    </row>
    <row r="23" spans="1:45" ht="27.75" customHeight="1">
      <c r="A23" s="235">
        <v>2</v>
      </c>
      <c r="B23" s="104" t="s">
        <v>30</v>
      </c>
      <c r="C23" s="174">
        <f aca="true" t="shared" si="4" ref="C23:C34">SUM(O23+U23+AA23+AG23+AM23+AS23)</f>
        <v>2</v>
      </c>
      <c r="D23" s="145">
        <v>0</v>
      </c>
      <c r="E23" s="146">
        <f>$F23+$G23</f>
        <v>30</v>
      </c>
      <c r="F23" s="136">
        <f>SUM(J23,P23,V23,AB23,AH23,AN23,AT23,AY23)*15</f>
        <v>0</v>
      </c>
      <c r="G23" s="137">
        <f t="shared" si="2"/>
        <v>30</v>
      </c>
      <c r="H23" s="137">
        <f t="shared" si="3"/>
        <v>0</v>
      </c>
      <c r="I23" s="138">
        <f t="shared" si="3"/>
        <v>0</v>
      </c>
      <c r="J23" s="276"/>
      <c r="K23" s="276"/>
      <c r="L23" s="276"/>
      <c r="M23" s="276"/>
      <c r="N23" s="277"/>
      <c r="O23" s="278"/>
      <c r="P23" s="276"/>
      <c r="Q23" s="276">
        <v>2</v>
      </c>
      <c r="R23" s="276"/>
      <c r="S23" s="276"/>
      <c r="T23" s="277"/>
      <c r="U23" s="280">
        <v>2</v>
      </c>
      <c r="V23" s="276"/>
      <c r="W23" s="276"/>
      <c r="X23" s="276"/>
      <c r="Y23" s="276"/>
      <c r="Z23" s="277"/>
      <c r="AA23" s="278"/>
      <c r="AB23" s="276"/>
      <c r="AC23" s="276"/>
      <c r="AD23" s="276"/>
      <c r="AE23" s="276"/>
      <c r="AF23" s="277"/>
      <c r="AG23" s="280"/>
      <c r="AH23" s="137"/>
      <c r="AI23" s="137"/>
      <c r="AJ23" s="137"/>
      <c r="AK23" s="137"/>
      <c r="AL23" s="147"/>
      <c r="AM23" s="142"/>
      <c r="AN23" s="152"/>
      <c r="AO23" s="137"/>
      <c r="AP23" s="137"/>
      <c r="AQ23" s="137"/>
      <c r="AR23" s="147"/>
      <c r="AS23" s="144"/>
    </row>
    <row r="24" spans="1:45" ht="27.75" customHeight="1">
      <c r="A24" s="235">
        <v>3</v>
      </c>
      <c r="B24" s="104" t="s">
        <v>66</v>
      </c>
      <c r="C24" s="174">
        <f t="shared" si="4"/>
        <v>4</v>
      </c>
      <c r="D24" s="145">
        <v>0</v>
      </c>
      <c r="E24" s="146">
        <f>$F24+$G24</f>
        <v>60</v>
      </c>
      <c r="F24" s="136">
        <f>SUM(J24,P24,V24,AB24,AH24,AN24,AT24,AY24)*15</f>
        <v>0</v>
      </c>
      <c r="G24" s="137">
        <f t="shared" si="2"/>
        <v>60</v>
      </c>
      <c r="H24" s="137">
        <f t="shared" si="3"/>
        <v>0</v>
      </c>
      <c r="I24" s="138">
        <f t="shared" si="3"/>
        <v>0</v>
      </c>
      <c r="J24" s="276"/>
      <c r="K24" s="276"/>
      <c r="L24" s="276"/>
      <c r="M24" s="276"/>
      <c r="N24" s="277"/>
      <c r="O24" s="278"/>
      <c r="P24" s="276"/>
      <c r="Q24" s="276"/>
      <c r="R24" s="276"/>
      <c r="S24" s="276"/>
      <c r="T24" s="277"/>
      <c r="U24" s="280"/>
      <c r="V24" s="276"/>
      <c r="W24" s="276"/>
      <c r="X24" s="276"/>
      <c r="Y24" s="276"/>
      <c r="Z24" s="277"/>
      <c r="AA24" s="278"/>
      <c r="AB24" s="276"/>
      <c r="AC24" s="276"/>
      <c r="AD24" s="276"/>
      <c r="AE24" s="276"/>
      <c r="AF24" s="277"/>
      <c r="AG24" s="280"/>
      <c r="AH24" s="140"/>
      <c r="AI24" s="140">
        <v>2</v>
      </c>
      <c r="AJ24" s="140"/>
      <c r="AK24" s="140"/>
      <c r="AL24" s="141"/>
      <c r="AM24" s="142">
        <v>2</v>
      </c>
      <c r="AN24" s="154"/>
      <c r="AO24" s="140">
        <v>2</v>
      </c>
      <c r="AP24" s="140"/>
      <c r="AQ24" s="140"/>
      <c r="AR24" s="141"/>
      <c r="AS24" s="144">
        <v>2</v>
      </c>
    </row>
    <row r="25" spans="1:45" ht="27.75" customHeight="1">
      <c r="A25" s="235">
        <v>4</v>
      </c>
      <c r="B25" s="104" t="s">
        <v>28</v>
      </c>
      <c r="C25" s="174">
        <f t="shared" si="4"/>
        <v>5</v>
      </c>
      <c r="D25" s="145">
        <v>1</v>
      </c>
      <c r="E25" s="146">
        <f>$F25+$G25</f>
        <v>60</v>
      </c>
      <c r="F25" s="136">
        <f>SUM(J25,P25,V25,AB25,AH25,AN25,AT25,AY25)*15</f>
        <v>60</v>
      </c>
      <c r="G25" s="137">
        <f t="shared" si="2"/>
        <v>0</v>
      </c>
      <c r="H25" s="137">
        <f t="shared" si="3"/>
        <v>0</v>
      </c>
      <c r="I25" s="138">
        <f t="shared" si="3"/>
        <v>0</v>
      </c>
      <c r="J25" s="276"/>
      <c r="K25" s="276"/>
      <c r="L25" s="276"/>
      <c r="M25" s="276"/>
      <c r="N25" s="277"/>
      <c r="O25" s="278"/>
      <c r="P25" s="276"/>
      <c r="Q25" s="276"/>
      <c r="R25" s="276"/>
      <c r="S25" s="276"/>
      <c r="T25" s="277"/>
      <c r="U25" s="280"/>
      <c r="V25" s="276">
        <v>2</v>
      </c>
      <c r="W25" s="276"/>
      <c r="X25" s="276"/>
      <c r="Y25" s="276"/>
      <c r="Z25" s="277"/>
      <c r="AA25" s="278">
        <v>2</v>
      </c>
      <c r="AB25" s="276">
        <v>2</v>
      </c>
      <c r="AC25" s="276"/>
      <c r="AD25" s="276"/>
      <c r="AE25" s="276"/>
      <c r="AF25" s="277" t="s">
        <v>64</v>
      </c>
      <c r="AG25" s="280">
        <v>3</v>
      </c>
      <c r="AH25" s="137"/>
      <c r="AI25" s="137"/>
      <c r="AJ25" s="137"/>
      <c r="AK25" s="137"/>
      <c r="AL25" s="147"/>
      <c r="AM25" s="142"/>
      <c r="AN25" s="154"/>
      <c r="AO25" s="140"/>
      <c r="AP25" s="140"/>
      <c r="AQ25" s="140"/>
      <c r="AR25" s="141"/>
      <c r="AS25" s="144"/>
    </row>
    <row r="26" spans="1:45" ht="27.75" customHeight="1">
      <c r="A26" s="235">
        <v>5</v>
      </c>
      <c r="B26" s="104" t="s">
        <v>95</v>
      </c>
      <c r="C26" s="174">
        <f t="shared" si="4"/>
        <v>6</v>
      </c>
      <c r="D26" s="145">
        <v>0</v>
      </c>
      <c r="E26" s="146">
        <f>$F26+$G26+$H26</f>
        <v>90</v>
      </c>
      <c r="F26" s="136">
        <f aca="true" t="shared" si="5" ref="F26:F32">SUM(J26,P26,V26,AB26,AH26,AN26,AT26,AY26)*15</f>
        <v>0</v>
      </c>
      <c r="G26" s="137">
        <f t="shared" si="2"/>
        <v>90</v>
      </c>
      <c r="H26" s="137">
        <f aca="true" t="shared" si="6" ref="H26:H32">SUM(L26,R26,X26,AD26,AJ26,AP26,AV26,BA26)*15</f>
        <v>0</v>
      </c>
      <c r="I26" s="138">
        <f aca="true" t="shared" si="7" ref="I26:I32">SUM(M26,S26,Y26,AE26,AK26,AQ26,AW26,BB26)*15</f>
        <v>0</v>
      </c>
      <c r="J26" s="276"/>
      <c r="K26" s="276">
        <v>4</v>
      </c>
      <c r="L26" s="276"/>
      <c r="M26" s="276"/>
      <c r="N26" s="277"/>
      <c r="O26" s="278">
        <v>4</v>
      </c>
      <c r="P26" s="276"/>
      <c r="Q26" s="276">
        <v>2</v>
      </c>
      <c r="R26" s="276"/>
      <c r="S26" s="276"/>
      <c r="T26" s="277"/>
      <c r="U26" s="280">
        <v>2</v>
      </c>
      <c r="V26" s="276"/>
      <c r="W26" s="276"/>
      <c r="X26" s="276"/>
      <c r="Y26" s="276"/>
      <c r="Z26" s="277"/>
      <c r="AA26" s="278"/>
      <c r="AB26" s="276"/>
      <c r="AC26" s="276"/>
      <c r="AD26" s="276"/>
      <c r="AE26" s="276"/>
      <c r="AF26" s="277"/>
      <c r="AG26" s="280"/>
      <c r="AH26" s="140"/>
      <c r="AI26" s="140"/>
      <c r="AJ26" s="140"/>
      <c r="AK26" s="140"/>
      <c r="AL26" s="141"/>
      <c r="AM26" s="142"/>
      <c r="AN26" s="154"/>
      <c r="AO26" s="140"/>
      <c r="AP26" s="140"/>
      <c r="AQ26" s="140"/>
      <c r="AR26" s="141"/>
      <c r="AS26" s="144"/>
    </row>
    <row r="27" spans="1:45" ht="27.75" customHeight="1">
      <c r="A27" s="235">
        <v>6</v>
      </c>
      <c r="B27" s="104" t="s">
        <v>57</v>
      </c>
      <c r="C27" s="174">
        <f t="shared" si="4"/>
        <v>7</v>
      </c>
      <c r="D27" s="145">
        <v>1</v>
      </c>
      <c r="E27" s="146">
        <f aca="true" t="shared" si="8" ref="E27:E32">$F27+$G27</f>
        <v>90</v>
      </c>
      <c r="F27" s="136">
        <f t="shared" si="5"/>
        <v>90</v>
      </c>
      <c r="G27" s="137">
        <f t="shared" si="2"/>
        <v>0</v>
      </c>
      <c r="H27" s="137">
        <f t="shared" si="6"/>
        <v>0</v>
      </c>
      <c r="I27" s="138">
        <f t="shared" si="7"/>
        <v>0</v>
      </c>
      <c r="J27" s="276">
        <v>2</v>
      </c>
      <c r="K27" s="276"/>
      <c r="L27" s="276"/>
      <c r="M27" s="276"/>
      <c r="N27" s="277"/>
      <c r="O27" s="278">
        <v>2</v>
      </c>
      <c r="P27" s="276">
        <v>2</v>
      </c>
      <c r="Q27" s="276"/>
      <c r="R27" s="276"/>
      <c r="S27" s="276"/>
      <c r="T27" s="277"/>
      <c r="U27" s="280">
        <v>2</v>
      </c>
      <c r="V27" s="276">
        <v>2</v>
      </c>
      <c r="W27" s="276"/>
      <c r="X27" s="276"/>
      <c r="Y27" s="276"/>
      <c r="Z27" s="277" t="s">
        <v>64</v>
      </c>
      <c r="AA27" s="278">
        <v>3</v>
      </c>
      <c r="AB27" s="276"/>
      <c r="AC27" s="276"/>
      <c r="AD27" s="276"/>
      <c r="AE27" s="276"/>
      <c r="AF27" s="277"/>
      <c r="AG27" s="280"/>
      <c r="AH27" s="140"/>
      <c r="AI27" s="140"/>
      <c r="AJ27" s="140"/>
      <c r="AK27" s="140"/>
      <c r="AL27" s="141"/>
      <c r="AM27" s="142"/>
      <c r="AN27" s="154"/>
      <c r="AO27" s="140"/>
      <c r="AP27" s="140"/>
      <c r="AQ27" s="140"/>
      <c r="AR27" s="141"/>
      <c r="AS27" s="144"/>
    </row>
    <row r="28" spans="1:45" ht="27.75" customHeight="1">
      <c r="A28" s="235">
        <v>7</v>
      </c>
      <c r="B28" s="104" t="s">
        <v>29</v>
      </c>
      <c r="C28" s="174">
        <f t="shared" si="4"/>
        <v>5</v>
      </c>
      <c r="D28" s="145">
        <v>1</v>
      </c>
      <c r="E28" s="146">
        <f t="shared" si="8"/>
        <v>60</v>
      </c>
      <c r="F28" s="136">
        <f t="shared" si="5"/>
        <v>60</v>
      </c>
      <c r="G28" s="137">
        <f t="shared" si="2"/>
        <v>0</v>
      </c>
      <c r="H28" s="137">
        <f t="shared" si="6"/>
        <v>0</v>
      </c>
      <c r="I28" s="138">
        <f t="shared" si="7"/>
        <v>0</v>
      </c>
      <c r="J28" s="276">
        <v>2</v>
      </c>
      <c r="K28" s="276"/>
      <c r="L28" s="276"/>
      <c r="M28" s="276"/>
      <c r="N28" s="277"/>
      <c r="O28" s="278">
        <v>2</v>
      </c>
      <c r="P28" s="276">
        <v>2</v>
      </c>
      <c r="Q28" s="276"/>
      <c r="R28" s="276"/>
      <c r="S28" s="276"/>
      <c r="T28" s="277" t="s">
        <v>64</v>
      </c>
      <c r="U28" s="280">
        <v>3</v>
      </c>
      <c r="V28" s="276"/>
      <c r="W28" s="276"/>
      <c r="X28" s="276"/>
      <c r="Y28" s="276"/>
      <c r="Z28" s="277"/>
      <c r="AA28" s="278"/>
      <c r="AB28" s="276"/>
      <c r="AC28" s="276"/>
      <c r="AD28" s="276"/>
      <c r="AE28" s="276"/>
      <c r="AF28" s="277"/>
      <c r="AG28" s="280"/>
      <c r="AH28" s="140"/>
      <c r="AI28" s="140"/>
      <c r="AJ28" s="140"/>
      <c r="AK28" s="140"/>
      <c r="AL28" s="141"/>
      <c r="AM28" s="142"/>
      <c r="AN28" s="154"/>
      <c r="AO28" s="140"/>
      <c r="AP28" s="140"/>
      <c r="AQ28" s="140"/>
      <c r="AR28" s="141"/>
      <c r="AS28" s="144"/>
    </row>
    <row r="29" spans="1:45" ht="27.75" customHeight="1">
      <c r="A29" s="235">
        <v>8</v>
      </c>
      <c r="B29" s="104" t="s">
        <v>31</v>
      </c>
      <c r="C29" s="174">
        <f t="shared" si="4"/>
        <v>2</v>
      </c>
      <c r="D29" s="145">
        <v>1</v>
      </c>
      <c r="E29" s="146">
        <f t="shared" si="8"/>
        <v>15</v>
      </c>
      <c r="F29" s="136">
        <f t="shared" si="5"/>
        <v>15</v>
      </c>
      <c r="G29" s="137">
        <f t="shared" si="2"/>
        <v>0</v>
      </c>
      <c r="H29" s="137">
        <f t="shared" si="6"/>
        <v>0</v>
      </c>
      <c r="I29" s="138">
        <f t="shared" si="7"/>
        <v>0</v>
      </c>
      <c r="J29" s="276"/>
      <c r="K29" s="276"/>
      <c r="L29" s="276"/>
      <c r="M29" s="276"/>
      <c r="N29" s="277"/>
      <c r="O29" s="278"/>
      <c r="P29" s="276"/>
      <c r="Q29" s="276"/>
      <c r="R29" s="276"/>
      <c r="S29" s="276"/>
      <c r="T29" s="277"/>
      <c r="U29" s="280"/>
      <c r="V29" s="276"/>
      <c r="W29" s="276"/>
      <c r="X29" s="276"/>
      <c r="Y29" s="276"/>
      <c r="Z29" s="277"/>
      <c r="AA29" s="278"/>
      <c r="AB29" s="276"/>
      <c r="AC29" s="276"/>
      <c r="AD29" s="276"/>
      <c r="AE29" s="276"/>
      <c r="AF29" s="277"/>
      <c r="AG29" s="280"/>
      <c r="AH29" s="137">
        <v>1</v>
      </c>
      <c r="AI29" s="137"/>
      <c r="AJ29" s="137"/>
      <c r="AK29" s="137"/>
      <c r="AL29" s="147" t="s">
        <v>64</v>
      </c>
      <c r="AM29" s="142">
        <v>2</v>
      </c>
      <c r="AN29" s="152"/>
      <c r="AO29" s="137"/>
      <c r="AP29" s="137"/>
      <c r="AQ29" s="137"/>
      <c r="AR29" s="147"/>
      <c r="AS29" s="144"/>
    </row>
    <row r="30" spans="1:45" ht="27.75" customHeight="1">
      <c r="A30" s="235">
        <v>9</v>
      </c>
      <c r="B30" s="104" t="s">
        <v>32</v>
      </c>
      <c r="C30" s="174">
        <f t="shared" si="4"/>
        <v>4</v>
      </c>
      <c r="D30" s="145">
        <v>0</v>
      </c>
      <c r="E30" s="146">
        <f t="shared" si="8"/>
        <v>60</v>
      </c>
      <c r="F30" s="136">
        <f t="shared" si="5"/>
        <v>30</v>
      </c>
      <c r="G30" s="137">
        <f t="shared" si="2"/>
        <v>30</v>
      </c>
      <c r="H30" s="137">
        <f t="shared" si="6"/>
        <v>0</v>
      </c>
      <c r="I30" s="138">
        <f t="shared" si="7"/>
        <v>0</v>
      </c>
      <c r="J30" s="276"/>
      <c r="K30" s="276"/>
      <c r="L30" s="276"/>
      <c r="M30" s="276"/>
      <c r="N30" s="277"/>
      <c r="O30" s="278"/>
      <c r="P30" s="276"/>
      <c r="Q30" s="276"/>
      <c r="R30" s="276"/>
      <c r="S30" s="276"/>
      <c r="T30" s="277"/>
      <c r="U30" s="280"/>
      <c r="V30" s="276"/>
      <c r="W30" s="276"/>
      <c r="X30" s="276"/>
      <c r="Y30" s="276"/>
      <c r="Z30" s="277"/>
      <c r="AA30" s="278"/>
      <c r="AB30" s="276">
        <v>2</v>
      </c>
      <c r="AC30" s="276"/>
      <c r="AD30" s="276"/>
      <c r="AE30" s="276"/>
      <c r="AF30" s="277"/>
      <c r="AG30" s="280">
        <v>2</v>
      </c>
      <c r="AH30" s="137"/>
      <c r="AI30" s="137">
        <v>2</v>
      </c>
      <c r="AJ30" s="137"/>
      <c r="AK30" s="137"/>
      <c r="AL30" s="147"/>
      <c r="AM30" s="142">
        <v>2</v>
      </c>
      <c r="AN30" s="152"/>
      <c r="AO30" s="137"/>
      <c r="AP30" s="137"/>
      <c r="AQ30" s="137"/>
      <c r="AR30" s="147"/>
      <c r="AS30" s="144"/>
    </row>
    <row r="31" spans="1:45" ht="27.75" customHeight="1">
      <c r="A31" s="235">
        <v>10</v>
      </c>
      <c r="B31" s="104" t="s">
        <v>37</v>
      </c>
      <c r="C31" s="174">
        <f t="shared" si="4"/>
        <v>4</v>
      </c>
      <c r="D31" s="145">
        <v>0</v>
      </c>
      <c r="E31" s="146">
        <f>SUM(J31:M31,P31:S31,V31:Y31,AB31:AE31,AH31:AK31,AN31:AQ31,AT31:AW31,AY31:BB31)*15</f>
        <v>60</v>
      </c>
      <c r="F31" s="136">
        <f t="shared" si="5"/>
        <v>0</v>
      </c>
      <c r="G31" s="137">
        <f>SUM(K31,Q31,W31,AC31,AI31,AO31,AU31,AZ31)*15</f>
        <v>0</v>
      </c>
      <c r="H31" s="137">
        <f t="shared" si="6"/>
        <v>0</v>
      </c>
      <c r="I31" s="138">
        <f t="shared" si="7"/>
        <v>60</v>
      </c>
      <c r="J31" s="276"/>
      <c r="K31" s="276"/>
      <c r="L31" s="276"/>
      <c r="M31" s="276"/>
      <c r="N31" s="277"/>
      <c r="O31" s="278"/>
      <c r="P31" s="276"/>
      <c r="Q31" s="276"/>
      <c r="R31" s="276"/>
      <c r="S31" s="276"/>
      <c r="T31" s="277"/>
      <c r="U31" s="280"/>
      <c r="V31" s="276"/>
      <c r="W31" s="276"/>
      <c r="X31" s="276"/>
      <c r="Y31" s="276"/>
      <c r="Z31" s="277"/>
      <c r="AA31" s="278"/>
      <c r="AB31" s="276"/>
      <c r="AC31" s="276"/>
      <c r="AD31" s="276"/>
      <c r="AE31" s="276"/>
      <c r="AF31" s="277"/>
      <c r="AG31" s="280"/>
      <c r="AH31" s="137"/>
      <c r="AI31" s="137"/>
      <c r="AJ31" s="137"/>
      <c r="AK31" s="137">
        <v>2</v>
      </c>
      <c r="AL31" s="147"/>
      <c r="AM31" s="142">
        <v>2</v>
      </c>
      <c r="AN31" s="152"/>
      <c r="AO31" s="137"/>
      <c r="AP31" s="137"/>
      <c r="AQ31" s="137">
        <v>2</v>
      </c>
      <c r="AR31" s="147"/>
      <c r="AS31" s="144">
        <v>2</v>
      </c>
    </row>
    <row r="32" spans="1:45" ht="27.75" customHeight="1">
      <c r="A32" s="235">
        <v>11</v>
      </c>
      <c r="B32" s="105" t="s">
        <v>61</v>
      </c>
      <c r="C32" s="174">
        <f t="shared" si="4"/>
        <v>5</v>
      </c>
      <c r="D32" s="145">
        <v>1</v>
      </c>
      <c r="E32" s="146">
        <f t="shared" si="8"/>
        <v>60</v>
      </c>
      <c r="F32" s="136">
        <f t="shared" si="5"/>
        <v>60</v>
      </c>
      <c r="G32" s="137">
        <f>SUM(K32,Q32,W32,AC32,AI32,AO32)*15</f>
        <v>0</v>
      </c>
      <c r="H32" s="137">
        <f t="shared" si="6"/>
        <v>0</v>
      </c>
      <c r="I32" s="138">
        <f t="shared" si="7"/>
        <v>0</v>
      </c>
      <c r="J32" s="276"/>
      <c r="K32" s="276"/>
      <c r="L32" s="276"/>
      <c r="M32" s="276"/>
      <c r="N32" s="277"/>
      <c r="O32" s="278"/>
      <c r="P32" s="276"/>
      <c r="Q32" s="276"/>
      <c r="R32" s="276"/>
      <c r="S32" s="276"/>
      <c r="T32" s="277"/>
      <c r="U32" s="280"/>
      <c r="V32" s="276">
        <v>2</v>
      </c>
      <c r="W32" s="276"/>
      <c r="X32" s="276"/>
      <c r="Y32" s="276"/>
      <c r="Z32" s="277"/>
      <c r="AA32" s="278">
        <v>2</v>
      </c>
      <c r="AB32" s="276">
        <v>2</v>
      </c>
      <c r="AC32" s="276"/>
      <c r="AD32" s="276"/>
      <c r="AE32" s="276"/>
      <c r="AF32" s="277" t="s">
        <v>64</v>
      </c>
      <c r="AG32" s="280">
        <v>3</v>
      </c>
      <c r="AH32" s="137"/>
      <c r="AI32" s="137"/>
      <c r="AJ32" s="137"/>
      <c r="AK32" s="137"/>
      <c r="AL32" s="147"/>
      <c r="AM32" s="142"/>
      <c r="AN32" s="152"/>
      <c r="AO32" s="137"/>
      <c r="AP32" s="137"/>
      <c r="AQ32" s="137"/>
      <c r="AR32" s="147"/>
      <c r="AS32" s="144"/>
    </row>
    <row r="33" spans="1:45" ht="27" customHeight="1">
      <c r="A33" s="235">
        <v>12</v>
      </c>
      <c r="B33" s="105" t="s">
        <v>90</v>
      </c>
      <c r="C33" s="174">
        <f t="shared" si="4"/>
        <v>2</v>
      </c>
      <c r="D33" s="160">
        <v>1</v>
      </c>
      <c r="E33" s="146">
        <f>SUM(J33:M33,P33:S33,V33:Y33,AB33:AE33,AH33:AK33,AN33:AQ33,AT33:AW33,AY33:BB33)*15</f>
        <v>0</v>
      </c>
      <c r="F33" s="136">
        <f aca="true" t="shared" si="9" ref="F33:I34">SUM(J33,P33,V33,AB33,AH33,AN33,AT33,AY33)*15</f>
        <v>0</v>
      </c>
      <c r="G33" s="137">
        <f t="shared" si="9"/>
        <v>0</v>
      </c>
      <c r="H33" s="137">
        <f t="shared" si="9"/>
        <v>0</v>
      </c>
      <c r="I33" s="138">
        <f t="shared" si="9"/>
        <v>0</v>
      </c>
      <c r="J33" s="282"/>
      <c r="K33" s="276"/>
      <c r="L33" s="276"/>
      <c r="M33" s="276"/>
      <c r="N33" s="277"/>
      <c r="O33" s="278"/>
      <c r="P33" s="282"/>
      <c r="Q33" s="276"/>
      <c r="R33" s="276"/>
      <c r="S33" s="276"/>
      <c r="T33" s="277"/>
      <c r="U33" s="280"/>
      <c r="V33" s="282"/>
      <c r="W33" s="276"/>
      <c r="X33" s="276"/>
      <c r="Y33" s="276"/>
      <c r="Z33" s="277"/>
      <c r="AA33" s="278"/>
      <c r="AB33" s="282"/>
      <c r="AC33" s="276"/>
      <c r="AD33" s="276"/>
      <c r="AE33" s="276"/>
      <c r="AF33" s="277"/>
      <c r="AG33" s="280"/>
      <c r="AH33" s="152"/>
      <c r="AI33" s="137"/>
      <c r="AJ33" s="137"/>
      <c r="AK33" s="137"/>
      <c r="AL33" s="147"/>
      <c r="AM33" s="142"/>
      <c r="AN33" s="152"/>
      <c r="AO33" s="137"/>
      <c r="AP33" s="137"/>
      <c r="AQ33" s="137"/>
      <c r="AR33" s="147" t="s">
        <v>64</v>
      </c>
      <c r="AS33" s="144">
        <v>2</v>
      </c>
    </row>
    <row r="34" spans="1:45" ht="27" customHeight="1">
      <c r="A34" s="235">
        <v>13</v>
      </c>
      <c r="B34" s="105" t="s">
        <v>60</v>
      </c>
      <c r="C34" s="174">
        <f t="shared" si="4"/>
        <v>8</v>
      </c>
      <c r="D34" s="145"/>
      <c r="E34" s="146">
        <f>SUM(J34:M34,P34:S34,V34:Y34,AB34:AE34,AH34:AK34,AN34:AQ34,AT34:AW34,AY34:BB34)*15</f>
        <v>0</v>
      </c>
      <c r="F34" s="136">
        <f t="shared" si="9"/>
        <v>0</v>
      </c>
      <c r="G34" s="137">
        <f t="shared" si="9"/>
        <v>0</v>
      </c>
      <c r="H34" s="137">
        <f t="shared" si="9"/>
        <v>0</v>
      </c>
      <c r="I34" s="138">
        <f t="shared" si="9"/>
        <v>0</v>
      </c>
      <c r="J34" s="279"/>
      <c r="K34" s="275"/>
      <c r="L34" s="275"/>
      <c r="M34" s="276"/>
      <c r="N34" s="277"/>
      <c r="O34" s="276"/>
      <c r="P34" s="283"/>
      <c r="Q34" s="275"/>
      <c r="R34" s="275"/>
      <c r="S34" s="276"/>
      <c r="T34" s="277"/>
      <c r="U34" s="280"/>
      <c r="V34" s="279"/>
      <c r="W34" s="275"/>
      <c r="X34" s="275"/>
      <c r="Y34" s="276"/>
      <c r="Z34" s="277"/>
      <c r="AA34" s="276"/>
      <c r="AB34" s="283"/>
      <c r="AC34" s="275"/>
      <c r="AD34" s="275"/>
      <c r="AE34" s="276"/>
      <c r="AF34" s="277"/>
      <c r="AG34" s="280"/>
      <c r="AH34" s="135"/>
      <c r="AI34" s="146"/>
      <c r="AJ34" s="146"/>
      <c r="AK34" s="137"/>
      <c r="AL34" s="147"/>
      <c r="AM34" s="161"/>
      <c r="AN34" s="163"/>
      <c r="AO34" s="146"/>
      <c r="AP34" s="146"/>
      <c r="AQ34" s="137"/>
      <c r="AR34" s="147"/>
      <c r="AS34" s="144">
        <v>8</v>
      </c>
    </row>
    <row r="35" spans="1:45" ht="14.25" customHeight="1" thickBot="1">
      <c r="A35" s="114"/>
      <c r="B35" s="105"/>
      <c r="C35" s="102"/>
      <c r="D35" s="148"/>
      <c r="E35" s="148"/>
      <c r="F35" s="152"/>
      <c r="G35" s="152"/>
      <c r="H35" s="152"/>
      <c r="I35" s="15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152"/>
      <c r="AI35" s="152"/>
      <c r="AJ35" s="152"/>
      <c r="AK35" s="152"/>
      <c r="AL35" s="152"/>
      <c r="AM35" s="155"/>
      <c r="AN35" s="152"/>
      <c r="AO35" s="152"/>
      <c r="AP35" s="152"/>
      <c r="AQ35" s="152"/>
      <c r="AR35" s="152"/>
      <c r="AS35" s="156"/>
    </row>
    <row r="36" spans="1:45" ht="27.75" customHeight="1" thickBot="1">
      <c r="A36" s="116" t="s">
        <v>33</v>
      </c>
      <c r="B36" s="109" t="s">
        <v>91</v>
      </c>
      <c r="C36" s="182">
        <f>SUM(C37:C41)</f>
        <v>22</v>
      </c>
      <c r="D36" s="155"/>
      <c r="E36" s="131">
        <f>SUM(E37:E41)</f>
        <v>360</v>
      </c>
      <c r="F36" s="155"/>
      <c r="G36" s="155"/>
      <c r="H36" s="155"/>
      <c r="I36" s="155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6"/>
    </row>
    <row r="37" spans="1:45" ht="27.75" customHeight="1">
      <c r="A37" s="263">
        <v>1</v>
      </c>
      <c r="B37" s="110" t="s">
        <v>34</v>
      </c>
      <c r="C37" s="187">
        <f>SUM(O37+U37+AA37+AG37+AM37+AS37)</f>
        <v>5</v>
      </c>
      <c r="D37" s="145">
        <v>1</v>
      </c>
      <c r="E37" s="159">
        <f>SUM(J37:M37,P37:S37,V37:Y37,AB37:AE37,AH37:AK37,AN37:AQ37,AT37:AW37,AY37:BB37)*15</f>
        <v>90</v>
      </c>
      <c r="F37" s="136">
        <f aca="true" t="shared" si="10" ref="F37:I41">SUM(J37,P37,V37,AB37,AH37,AN37,AT37,AY37)*15</f>
        <v>60</v>
      </c>
      <c r="G37" s="137">
        <f t="shared" si="10"/>
        <v>30</v>
      </c>
      <c r="H37" s="137">
        <f t="shared" si="10"/>
        <v>0</v>
      </c>
      <c r="I37" s="138">
        <f t="shared" si="10"/>
        <v>0</v>
      </c>
      <c r="J37" s="282">
        <v>2</v>
      </c>
      <c r="K37" s="276">
        <v>1</v>
      </c>
      <c r="L37" s="276"/>
      <c r="M37" s="276"/>
      <c r="N37" s="277"/>
      <c r="O37" s="278">
        <v>2</v>
      </c>
      <c r="P37" s="276">
        <v>2</v>
      </c>
      <c r="Q37" s="276">
        <v>1</v>
      </c>
      <c r="R37" s="276"/>
      <c r="S37" s="276"/>
      <c r="T37" s="277" t="s">
        <v>64</v>
      </c>
      <c r="U37" s="280">
        <v>3</v>
      </c>
      <c r="V37" s="276"/>
      <c r="W37" s="276"/>
      <c r="X37" s="276"/>
      <c r="Y37" s="276"/>
      <c r="Z37" s="277"/>
      <c r="AA37" s="278"/>
      <c r="AB37" s="276"/>
      <c r="AC37" s="276"/>
      <c r="AD37" s="276"/>
      <c r="AE37" s="276"/>
      <c r="AF37" s="276"/>
      <c r="AG37" s="280"/>
      <c r="AH37" s="137"/>
      <c r="AI37" s="137"/>
      <c r="AJ37" s="137"/>
      <c r="AK37" s="137"/>
      <c r="AL37" s="147"/>
      <c r="AM37" s="142"/>
      <c r="AN37" s="137"/>
      <c r="AO37" s="137"/>
      <c r="AP37" s="137"/>
      <c r="AQ37" s="137"/>
      <c r="AR37" s="147"/>
      <c r="AS37" s="144"/>
    </row>
    <row r="38" spans="1:45" ht="27.75" customHeight="1">
      <c r="A38" s="263">
        <v>2</v>
      </c>
      <c r="B38" s="105" t="s">
        <v>35</v>
      </c>
      <c r="C38" s="174">
        <f>SUM(O38+U38+AA38+AG38+AM38+AS38)</f>
        <v>4</v>
      </c>
      <c r="D38" s="145">
        <v>1</v>
      </c>
      <c r="E38" s="146">
        <f>SUM(J38:M38,P38:S38,V38:Y38,AB38:AE38,AH38:AK38,AN38:AQ38,AT38:AW38,AY38:BB38)*15</f>
        <v>60</v>
      </c>
      <c r="F38" s="136">
        <f t="shared" si="10"/>
        <v>30</v>
      </c>
      <c r="G38" s="137">
        <f t="shared" si="10"/>
        <v>30</v>
      </c>
      <c r="H38" s="137">
        <f t="shared" si="10"/>
        <v>0</v>
      </c>
      <c r="I38" s="138">
        <f t="shared" si="10"/>
        <v>0</v>
      </c>
      <c r="J38" s="282"/>
      <c r="K38" s="276"/>
      <c r="L38" s="276"/>
      <c r="M38" s="276"/>
      <c r="N38" s="277"/>
      <c r="O38" s="278"/>
      <c r="P38" s="276">
        <v>2</v>
      </c>
      <c r="Q38" s="276">
        <v>2</v>
      </c>
      <c r="R38" s="276"/>
      <c r="S38" s="276"/>
      <c r="T38" s="277" t="s">
        <v>64</v>
      </c>
      <c r="U38" s="280">
        <v>4</v>
      </c>
      <c r="V38" s="276"/>
      <c r="W38" s="276"/>
      <c r="X38" s="276"/>
      <c r="Y38" s="276"/>
      <c r="Z38" s="277"/>
      <c r="AA38" s="278"/>
      <c r="AB38" s="276"/>
      <c r="AC38" s="276"/>
      <c r="AD38" s="276"/>
      <c r="AE38" s="276"/>
      <c r="AF38" s="276"/>
      <c r="AG38" s="280"/>
      <c r="AH38" s="137"/>
      <c r="AI38" s="137"/>
      <c r="AJ38" s="137"/>
      <c r="AK38" s="137"/>
      <c r="AL38" s="147"/>
      <c r="AM38" s="142"/>
      <c r="AN38" s="137"/>
      <c r="AO38" s="137"/>
      <c r="AP38" s="140"/>
      <c r="AQ38" s="137"/>
      <c r="AR38" s="147"/>
      <c r="AS38" s="144"/>
    </row>
    <row r="39" spans="1:45" ht="27.75" customHeight="1">
      <c r="A39" s="263">
        <v>3</v>
      </c>
      <c r="B39" s="105" t="s">
        <v>36</v>
      </c>
      <c r="C39" s="174">
        <f>SUM(O39+U39+AA39+AG39+AM39+AS39)</f>
        <v>11</v>
      </c>
      <c r="D39" s="145">
        <v>1</v>
      </c>
      <c r="E39" s="146">
        <f>SUM(J39:M39,P39:S39,V39:Y39,AB39:AE39,AH39:AK39,AN39:AQ39,AT39:AW39,AY39:BB39)*15</f>
        <v>150</v>
      </c>
      <c r="F39" s="136">
        <f t="shared" si="10"/>
        <v>60</v>
      </c>
      <c r="G39" s="137">
        <f t="shared" si="10"/>
        <v>90</v>
      </c>
      <c r="H39" s="137">
        <f t="shared" si="10"/>
        <v>0</v>
      </c>
      <c r="I39" s="138">
        <f t="shared" si="10"/>
        <v>0</v>
      </c>
      <c r="J39" s="282"/>
      <c r="K39" s="276"/>
      <c r="L39" s="276"/>
      <c r="M39" s="276"/>
      <c r="N39" s="277"/>
      <c r="O39" s="278"/>
      <c r="P39" s="276">
        <v>1</v>
      </c>
      <c r="Q39" s="276">
        <v>2</v>
      </c>
      <c r="R39" s="276"/>
      <c r="S39" s="276"/>
      <c r="T39" s="277"/>
      <c r="U39" s="280">
        <v>3</v>
      </c>
      <c r="V39" s="276">
        <v>1</v>
      </c>
      <c r="W39" s="276">
        <v>2</v>
      </c>
      <c r="X39" s="276"/>
      <c r="Y39" s="276"/>
      <c r="Z39" s="277"/>
      <c r="AA39" s="278">
        <v>3</v>
      </c>
      <c r="AB39" s="276">
        <v>2</v>
      </c>
      <c r="AC39" s="276">
        <v>2</v>
      </c>
      <c r="AD39" s="276"/>
      <c r="AE39" s="276"/>
      <c r="AF39" s="276" t="s">
        <v>64</v>
      </c>
      <c r="AG39" s="280">
        <v>5</v>
      </c>
      <c r="AH39" s="137"/>
      <c r="AI39" s="137"/>
      <c r="AJ39" s="137"/>
      <c r="AK39" s="137"/>
      <c r="AL39" s="147"/>
      <c r="AM39" s="142"/>
      <c r="AN39" s="152"/>
      <c r="AO39" s="137"/>
      <c r="AP39" s="140"/>
      <c r="AQ39" s="137"/>
      <c r="AR39" s="147"/>
      <c r="AS39" s="144"/>
    </row>
    <row r="40" spans="1:45" ht="27.75" customHeight="1">
      <c r="A40" s="263">
        <v>4</v>
      </c>
      <c r="B40" s="105" t="s">
        <v>85</v>
      </c>
      <c r="C40" s="174">
        <f>SUM(O40+U40+AA40+AG40+AM40+AS40)</f>
        <v>1</v>
      </c>
      <c r="D40" s="145">
        <v>0</v>
      </c>
      <c r="E40" s="146">
        <f>SUM(J40:M40,P40:S40,V40:Y40,AB40:AE40,AH40:AK40,AN40:AQ40,AT40:AW40,AY40:BB40)*15</f>
        <v>30</v>
      </c>
      <c r="F40" s="136">
        <f>SUM(J40,P40,V40,AB40,AH40,AN40,AT40,AY40)*15</f>
        <v>30</v>
      </c>
      <c r="G40" s="137">
        <f>SUM(K40,Q40,W40,AC40,AI40,AO40,AU40,AZ40)*15</f>
        <v>0</v>
      </c>
      <c r="H40" s="137">
        <f>SUM(L40,R40,X40,AD40,AJ40,AP40,AV40,BA40)*15</f>
        <v>0</v>
      </c>
      <c r="I40" s="138">
        <f t="shared" si="10"/>
        <v>0</v>
      </c>
      <c r="J40" s="282"/>
      <c r="K40" s="276"/>
      <c r="L40" s="276"/>
      <c r="M40" s="276"/>
      <c r="N40" s="277"/>
      <c r="O40" s="278"/>
      <c r="P40" s="282"/>
      <c r="Q40" s="276"/>
      <c r="R40" s="276"/>
      <c r="S40" s="276"/>
      <c r="T40" s="277"/>
      <c r="U40" s="280"/>
      <c r="V40" s="282"/>
      <c r="W40" s="276"/>
      <c r="X40" s="276"/>
      <c r="Y40" s="276"/>
      <c r="Z40" s="277"/>
      <c r="AA40" s="278"/>
      <c r="AB40" s="282"/>
      <c r="AC40" s="276"/>
      <c r="AD40" s="276"/>
      <c r="AE40" s="276"/>
      <c r="AF40" s="277"/>
      <c r="AG40" s="280"/>
      <c r="AH40" s="152"/>
      <c r="AI40" s="137"/>
      <c r="AJ40" s="137"/>
      <c r="AK40" s="137"/>
      <c r="AL40" s="147"/>
      <c r="AM40" s="142"/>
      <c r="AN40" s="152">
        <v>2</v>
      </c>
      <c r="AO40" s="137"/>
      <c r="AP40" s="140"/>
      <c r="AQ40" s="137"/>
      <c r="AR40" s="137"/>
      <c r="AS40" s="144">
        <v>1</v>
      </c>
    </row>
    <row r="41" spans="1:45" ht="27.75" customHeight="1" thickBot="1">
      <c r="A41" s="263">
        <v>5</v>
      </c>
      <c r="B41" s="105" t="s">
        <v>38</v>
      </c>
      <c r="C41" s="174">
        <f>SUM(O41+U41+AA41+AG41+AM41+AS41)</f>
        <v>1</v>
      </c>
      <c r="D41" s="145">
        <v>0</v>
      </c>
      <c r="E41" s="146">
        <f>SUM(J41:M41,P41:S41,V41:Y41,AB41:AE41,AH41:AK41,AN41:AQ41,AT41:AW41,AY41:BB41)*15</f>
        <v>30</v>
      </c>
      <c r="F41" s="136">
        <f t="shared" si="10"/>
        <v>0</v>
      </c>
      <c r="G41" s="137">
        <f t="shared" si="10"/>
        <v>30</v>
      </c>
      <c r="H41" s="137">
        <f t="shared" si="10"/>
        <v>0</v>
      </c>
      <c r="I41" s="138">
        <f t="shared" si="10"/>
        <v>0</v>
      </c>
      <c r="J41" s="279"/>
      <c r="K41" s="275">
        <v>2</v>
      </c>
      <c r="L41" s="275"/>
      <c r="M41" s="276"/>
      <c r="N41" s="277"/>
      <c r="O41" s="276">
        <v>1</v>
      </c>
      <c r="P41" s="283"/>
      <c r="Q41" s="275"/>
      <c r="R41" s="275"/>
      <c r="S41" s="276"/>
      <c r="T41" s="277"/>
      <c r="U41" s="280"/>
      <c r="V41" s="279"/>
      <c r="W41" s="275"/>
      <c r="X41" s="275"/>
      <c r="Y41" s="276"/>
      <c r="Z41" s="277"/>
      <c r="AA41" s="276"/>
      <c r="AB41" s="283"/>
      <c r="AC41" s="275"/>
      <c r="AD41" s="275"/>
      <c r="AE41" s="275"/>
      <c r="AF41" s="276"/>
      <c r="AG41" s="280"/>
      <c r="AH41" s="135"/>
      <c r="AI41" s="146"/>
      <c r="AJ41" s="146"/>
      <c r="AK41" s="137"/>
      <c r="AL41" s="147"/>
      <c r="AM41" s="161"/>
      <c r="AN41" s="163"/>
      <c r="AO41" s="146"/>
      <c r="AP41" s="146"/>
      <c r="AQ41" s="137"/>
      <c r="AR41" s="147"/>
      <c r="AS41" s="144"/>
    </row>
    <row r="42" spans="1:45" ht="40.5" customHeight="1" thickBot="1">
      <c r="A42" s="115" t="s">
        <v>64</v>
      </c>
      <c r="B42" s="109" t="s">
        <v>92</v>
      </c>
      <c r="C42" s="182">
        <f>SUM(C43:C59)</f>
        <v>22</v>
      </c>
      <c r="D42" s="155"/>
      <c r="E42" s="164">
        <f>SUM(E43:E59)</f>
        <v>435</v>
      </c>
      <c r="F42" s="155"/>
      <c r="G42" s="155"/>
      <c r="H42" s="155"/>
      <c r="I42" s="155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6"/>
    </row>
    <row r="43" spans="1:45" ht="27.75" customHeight="1">
      <c r="A43" s="235">
        <v>1</v>
      </c>
      <c r="B43" s="236" t="s">
        <v>69</v>
      </c>
      <c r="C43" s="237">
        <f aca="true" t="shared" si="11" ref="C43:C59">SUM(O43+U43+AA43+AG43+AM43+AS43)</f>
        <v>1</v>
      </c>
      <c r="D43" s="238">
        <v>0</v>
      </c>
      <c r="E43" s="135">
        <f aca="true" t="shared" si="12" ref="E43:E59">SUM(J43:M43,P43:S43,V43:Y43,AB43:AE43,AH43:AK43,AN43:AQ43,AT43:AW43,AY43:BB43)*15</f>
        <v>15</v>
      </c>
      <c r="F43" s="136">
        <f aca="true" t="shared" si="13" ref="F43:I59">SUM(J43,P43,V43,AB43,AH43,AN43,AT43,AY43)*15</f>
        <v>15</v>
      </c>
      <c r="G43" s="137">
        <f t="shared" si="13"/>
        <v>0</v>
      </c>
      <c r="H43" s="137">
        <f t="shared" si="13"/>
        <v>0</v>
      </c>
      <c r="I43" s="138">
        <f t="shared" si="13"/>
        <v>0</v>
      </c>
      <c r="J43" s="282"/>
      <c r="K43" s="276"/>
      <c r="L43" s="276"/>
      <c r="M43" s="276"/>
      <c r="N43" s="276"/>
      <c r="O43" s="278"/>
      <c r="P43" s="276"/>
      <c r="Q43" s="276"/>
      <c r="R43" s="276"/>
      <c r="S43" s="276"/>
      <c r="T43" s="277"/>
      <c r="U43" s="280"/>
      <c r="V43" s="284">
        <v>1</v>
      </c>
      <c r="W43" s="285"/>
      <c r="X43" s="285"/>
      <c r="Y43" s="286"/>
      <c r="Z43" s="287"/>
      <c r="AA43" s="278">
        <v>1</v>
      </c>
      <c r="AB43" s="288"/>
      <c r="AC43" s="285"/>
      <c r="AD43" s="285"/>
      <c r="AE43" s="286"/>
      <c r="AF43" s="287"/>
      <c r="AG43" s="280"/>
      <c r="AH43" s="239"/>
      <c r="AI43" s="240"/>
      <c r="AJ43" s="240"/>
      <c r="AK43" s="241"/>
      <c r="AL43" s="242"/>
      <c r="AM43" s="142"/>
      <c r="AN43" s="243"/>
      <c r="AO43" s="240"/>
      <c r="AP43" s="240"/>
      <c r="AQ43" s="241"/>
      <c r="AR43" s="242"/>
      <c r="AS43" s="144"/>
    </row>
    <row r="44" spans="1:45" ht="27.75" customHeight="1">
      <c r="A44" s="235">
        <v>2</v>
      </c>
      <c r="B44" s="244" t="s">
        <v>100</v>
      </c>
      <c r="C44" s="245">
        <f t="shared" si="11"/>
        <v>1</v>
      </c>
      <c r="D44" s="238">
        <v>0</v>
      </c>
      <c r="E44" s="135">
        <f t="shared" si="12"/>
        <v>15</v>
      </c>
      <c r="F44" s="136">
        <f t="shared" si="13"/>
        <v>0</v>
      </c>
      <c r="G44" s="137">
        <f t="shared" si="13"/>
        <v>0</v>
      </c>
      <c r="H44" s="137">
        <f t="shared" si="13"/>
        <v>15</v>
      </c>
      <c r="I44" s="138">
        <f t="shared" si="13"/>
        <v>0</v>
      </c>
      <c r="J44" s="282"/>
      <c r="K44" s="276"/>
      <c r="L44" s="276"/>
      <c r="M44" s="276"/>
      <c r="N44" s="276"/>
      <c r="O44" s="278"/>
      <c r="P44" s="282"/>
      <c r="Q44" s="276"/>
      <c r="R44" s="276"/>
      <c r="S44" s="276"/>
      <c r="T44" s="277"/>
      <c r="U44" s="280"/>
      <c r="V44" s="289"/>
      <c r="W44" s="290"/>
      <c r="X44" s="290"/>
      <c r="Y44" s="291"/>
      <c r="Z44" s="287"/>
      <c r="AA44" s="278"/>
      <c r="AB44" s="292"/>
      <c r="AC44" s="290"/>
      <c r="AD44" s="290"/>
      <c r="AE44" s="291"/>
      <c r="AF44" s="287"/>
      <c r="AG44" s="280"/>
      <c r="AH44" s="246"/>
      <c r="AI44" s="247"/>
      <c r="AJ44" s="139">
        <v>1</v>
      </c>
      <c r="AK44" s="248"/>
      <c r="AL44" s="242"/>
      <c r="AM44" s="142">
        <v>1</v>
      </c>
      <c r="AN44" s="249"/>
      <c r="AO44" s="247"/>
      <c r="AP44" s="247"/>
      <c r="AQ44" s="248"/>
      <c r="AR44" s="242"/>
      <c r="AS44" s="144"/>
    </row>
    <row r="45" spans="1:45" ht="27.75" customHeight="1">
      <c r="A45" s="235">
        <v>3</v>
      </c>
      <c r="B45" s="250" t="s">
        <v>70</v>
      </c>
      <c r="C45" s="245">
        <f t="shared" si="11"/>
        <v>1</v>
      </c>
      <c r="D45" s="238">
        <v>1</v>
      </c>
      <c r="E45" s="135">
        <f t="shared" si="12"/>
        <v>15</v>
      </c>
      <c r="F45" s="136">
        <f t="shared" si="13"/>
        <v>15</v>
      </c>
      <c r="G45" s="137">
        <f t="shared" si="13"/>
        <v>0</v>
      </c>
      <c r="H45" s="137">
        <f t="shared" si="13"/>
        <v>0</v>
      </c>
      <c r="I45" s="138">
        <f t="shared" si="13"/>
        <v>0</v>
      </c>
      <c r="J45" s="282"/>
      <c r="K45" s="276"/>
      <c r="L45" s="276"/>
      <c r="M45" s="276"/>
      <c r="N45" s="276"/>
      <c r="O45" s="278"/>
      <c r="P45" s="282"/>
      <c r="Q45" s="276"/>
      <c r="R45" s="276"/>
      <c r="S45" s="276"/>
      <c r="T45" s="277"/>
      <c r="U45" s="280"/>
      <c r="V45" s="293">
        <v>1</v>
      </c>
      <c r="W45" s="275"/>
      <c r="X45" s="275"/>
      <c r="Y45" s="294"/>
      <c r="Z45" s="287" t="s">
        <v>64</v>
      </c>
      <c r="AA45" s="278">
        <v>1</v>
      </c>
      <c r="AB45" s="283"/>
      <c r="AC45" s="275"/>
      <c r="AD45" s="275"/>
      <c r="AE45" s="294"/>
      <c r="AF45" s="287"/>
      <c r="AG45" s="280"/>
      <c r="AH45" s="214"/>
      <c r="AI45" s="139"/>
      <c r="AJ45" s="139"/>
      <c r="AK45" s="251"/>
      <c r="AL45" s="242"/>
      <c r="AM45" s="142"/>
      <c r="AN45" s="162"/>
      <c r="AO45" s="139"/>
      <c r="AP45" s="139"/>
      <c r="AQ45" s="251"/>
      <c r="AR45" s="242"/>
      <c r="AS45" s="144"/>
    </row>
    <row r="46" spans="1:45" ht="27.75" customHeight="1">
      <c r="A46" s="235">
        <v>4</v>
      </c>
      <c r="B46" s="250" t="s">
        <v>71</v>
      </c>
      <c r="C46" s="245">
        <f t="shared" si="11"/>
        <v>1</v>
      </c>
      <c r="D46" s="238">
        <v>0</v>
      </c>
      <c r="E46" s="135">
        <f t="shared" si="12"/>
        <v>30</v>
      </c>
      <c r="F46" s="136">
        <f t="shared" si="13"/>
        <v>0</v>
      </c>
      <c r="G46" s="137">
        <f t="shared" si="13"/>
        <v>0</v>
      </c>
      <c r="H46" s="137">
        <f t="shared" si="13"/>
        <v>30</v>
      </c>
      <c r="I46" s="138">
        <f t="shared" si="13"/>
        <v>0</v>
      </c>
      <c r="J46" s="282"/>
      <c r="K46" s="276"/>
      <c r="L46" s="276"/>
      <c r="M46" s="276"/>
      <c r="N46" s="276"/>
      <c r="O46" s="278"/>
      <c r="P46" s="282"/>
      <c r="Q46" s="276"/>
      <c r="R46" s="276"/>
      <c r="S46" s="276"/>
      <c r="T46" s="277"/>
      <c r="U46" s="280"/>
      <c r="V46" s="293"/>
      <c r="W46" s="275"/>
      <c r="X46" s="275">
        <v>2</v>
      </c>
      <c r="Y46" s="294"/>
      <c r="Z46" s="287"/>
      <c r="AA46" s="278">
        <v>1</v>
      </c>
      <c r="AB46" s="283"/>
      <c r="AC46" s="275"/>
      <c r="AD46" s="275"/>
      <c r="AE46" s="294"/>
      <c r="AF46" s="287"/>
      <c r="AG46" s="280"/>
      <c r="AH46" s="214"/>
      <c r="AI46" s="139"/>
      <c r="AJ46" s="139"/>
      <c r="AK46" s="251"/>
      <c r="AL46" s="242"/>
      <c r="AM46" s="142"/>
      <c r="AN46" s="162"/>
      <c r="AO46" s="139"/>
      <c r="AP46" s="139"/>
      <c r="AQ46" s="251"/>
      <c r="AR46" s="242"/>
      <c r="AS46" s="144"/>
    </row>
    <row r="47" spans="1:45" ht="34.5" customHeight="1">
      <c r="A47" s="235">
        <v>5</v>
      </c>
      <c r="B47" s="252" t="s">
        <v>72</v>
      </c>
      <c r="C47" s="245">
        <f t="shared" si="11"/>
        <v>1</v>
      </c>
      <c r="D47" s="238">
        <v>0</v>
      </c>
      <c r="E47" s="135">
        <f t="shared" si="12"/>
        <v>15</v>
      </c>
      <c r="F47" s="136">
        <f t="shared" si="13"/>
        <v>0</v>
      </c>
      <c r="G47" s="137">
        <f t="shared" si="13"/>
        <v>0</v>
      </c>
      <c r="H47" s="137">
        <f t="shared" si="13"/>
        <v>15</v>
      </c>
      <c r="I47" s="138">
        <f t="shared" si="13"/>
        <v>0</v>
      </c>
      <c r="J47" s="282"/>
      <c r="K47" s="276"/>
      <c r="L47" s="276"/>
      <c r="M47" s="276"/>
      <c r="N47" s="276"/>
      <c r="O47" s="278"/>
      <c r="P47" s="282"/>
      <c r="Q47" s="276"/>
      <c r="R47" s="276"/>
      <c r="S47" s="276"/>
      <c r="T47" s="277"/>
      <c r="U47" s="280"/>
      <c r="V47" s="293"/>
      <c r="W47" s="275"/>
      <c r="X47" s="275">
        <v>1</v>
      </c>
      <c r="Y47" s="294"/>
      <c r="Z47" s="287"/>
      <c r="AA47" s="278">
        <v>1</v>
      </c>
      <c r="AB47" s="283"/>
      <c r="AC47" s="275"/>
      <c r="AD47" s="275"/>
      <c r="AE47" s="294"/>
      <c r="AF47" s="287"/>
      <c r="AG47" s="280"/>
      <c r="AH47" s="214"/>
      <c r="AI47" s="139"/>
      <c r="AJ47" s="139"/>
      <c r="AK47" s="251"/>
      <c r="AL47" s="242"/>
      <c r="AM47" s="142"/>
      <c r="AN47" s="162"/>
      <c r="AO47" s="139"/>
      <c r="AP47" s="139"/>
      <c r="AQ47" s="251"/>
      <c r="AR47" s="242"/>
      <c r="AS47" s="144"/>
    </row>
    <row r="48" spans="1:45" ht="27.75" customHeight="1">
      <c r="A48" s="235">
        <v>6</v>
      </c>
      <c r="B48" s="250" t="s">
        <v>73</v>
      </c>
      <c r="C48" s="245">
        <f t="shared" si="11"/>
        <v>1</v>
      </c>
      <c r="D48" s="238">
        <v>0</v>
      </c>
      <c r="E48" s="135">
        <f t="shared" si="12"/>
        <v>30</v>
      </c>
      <c r="F48" s="136">
        <f t="shared" si="13"/>
        <v>0</v>
      </c>
      <c r="G48" s="137">
        <f t="shared" si="13"/>
        <v>0</v>
      </c>
      <c r="H48" s="137">
        <f t="shared" si="13"/>
        <v>30</v>
      </c>
      <c r="I48" s="138">
        <f t="shared" si="13"/>
        <v>0</v>
      </c>
      <c r="J48" s="282"/>
      <c r="K48" s="276"/>
      <c r="L48" s="276"/>
      <c r="M48" s="276"/>
      <c r="N48" s="276"/>
      <c r="O48" s="278"/>
      <c r="P48" s="282"/>
      <c r="Q48" s="276"/>
      <c r="R48" s="276"/>
      <c r="S48" s="276"/>
      <c r="T48" s="277"/>
      <c r="U48" s="280"/>
      <c r="V48" s="293"/>
      <c r="W48" s="275"/>
      <c r="X48" s="275">
        <v>2</v>
      </c>
      <c r="Y48" s="294"/>
      <c r="Z48" s="287"/>
      <c r="AA48" s="278">
        <v>1</v>
      </c>
      <c r="AB48" s="283"/>
      <c r="AC48" s="275"/>
      <c r="AD48" s="275"/>
      <c r="AE48" s="294"/>
      <c r="AF48" s="287"/>
      <c r="AG48" s="280"/>
      <c r="AH48" s="214"/>
      <c r="AI48" s="139"/>
      <c r="AJ48" s="139"/>
      <c r="AK48" s="251"/>
      <c r="AL48" s="242"/>
      <c r="AM48" s="142"/>
      <c r="AN48" s="162"/>
      <c r="AO48" s="139"/>
      <c r="AP48" s="139"/>
      <c r="AQ48" s="251"/>
      <c r="AR48" s="242"/>
      <c r="AS48" s="144"/>
    </row>
    <row r="49" spans="1:45" ht="27.75" customHeight="1">
      <c r="A49" s="235">
        <v>7</v>
      </c>
      <c r="B49" s="250" t="s">
        <v>74</v>
      </c>
      <c r="C49" s="245">
        <f t="shared" si="11"/>
        <v>1</v>
      </c>
      <c r="D49" s="238">
        <v>0</v>
      </c>
      <c r="E49" s="135">
        <f t="shared" si="12"/>
        <v>30</v>
      </c>
      <c r="F49" s="136">
        <f t="shared" si="13"/>
        <v>0</v>
      </c>
      <c r="G49" s="137">
        <f t="shared" si="13"/>
        <v>0</v>
      </c>
      <c r="H49" s="137">
        <f t="shared" si="13"/>
        <v>30</v>
      </c>
      <c r="I49" s="138">
        <f t="shared" si="13"/>
        <v>0</v>
      </c>
      <c r="J49" s="282"/>
      <c r="K49" s="276"/>
      <c r="L49" s="276"/>
      <c r="M49" s="276"/>
      <c r="N49" s="276"/>
      <c r="O49" s="278"/>
      <c r="P49" s="282"/>
      <c r="Q49" s="276"/>
      <c r="R49" s="276"/>
      <c r="S49" s="276"/>
      <c r="T49" s="277"/>
      <c r="U49" s="280"/>
      <c r="V49" s="293"/>
      <c r="W49" s="275"/>
      <c r="X49" s="275"/>
      <c r="Y49" s="294"/>
      <c r="Z49" s="287"/>
      <c r="AA49" s="278"/>
      <c r="AB49" s="283"/>
      <c r="AC49" s="275"/>
      <c r="AD49" s="275"/>
      <c r="AE49" s="294"/>
      <c r="AF49" s="287"/>
      <c r="AG49" s="280"/>
      <c r="AH49" s="214"/>
      <c r="AI49" s="139"/>
      <c r="AJ49" s="139">
        <v>2</v>
      </c>
      <c r="AK49" s="251"/>
      <c r="AL49" s="242"/>
      <c r="AM49" s="142">
        <v>1</v>
      </c>
      <c r="AN49" s="162"/>
      <c r="AO49" s="139"/>
      <c r="AP49" s="139"/>
      <c r="AQ49" s="251"/>
      <c r="AR49" s="242"/>
      <c r="AS49" s="144"/>
    </row>
    <row r="50" spans="1:45" ht="27.75" customHeight="1">
      <c r="A50" s="235">
        <v>8</v>
      </c>
      <c r="B50" s="250" t="s">
        <v>75</v>
      </c>
      <c r="C50" s="245">
        <f t="shared" si="11"/>
        <v>1</v>
      </c>
      <c r="D50" s="238">
        <v>1</v>
      </c>
      <c r="E50" s="135">
        <f t="shared" si="12"/>
        <v>30</v>
      </c>
      <c r="F50" s="136">
        <f t="shared" si="13"/>
        <v>15</v>
      </c>
      <c r="G50" s="137">
        <f t="shared" si="13"/>
        <v>0</v>
      </c>
      <c r="H50" s="137">
        <f t="shared" si="13"/>
        <v>15</v>
      </c>
      <c r="I50" s="138">
        <f t="shared" si="13"/>
        <v>0</v>
      </c>
      <c r="J50" s="282"/>
      <c r="K50" s="276"/>
      <c r="L50" s="276"/>
      <c r="M50" s="276"/>
      <c r="N50" s="276"/>
      <c r="O50" s="278"/>
      <c r="P50" s="282"/>
      <c r="Q50" s="276"/>
      <c r="R50" s="276"/>
      <c r="S50" s="276"/>
      <c r="T50" s="277"/>
      <c r="U50" s="280"/>
      <c r="V50" s="293"/>
      <c r="W50" s="275"/>
      <c r="X50" s="275"/>
      <c r="Y50" s="294"/>
      <c r="Z50" s="287"/>
      <c r="AA50" s="278"/>
      <c r="AB50" s="283">
        <v>1</v>
      </c>
      <c r="AC50" s="275"/>
      <c r="AD50" s="275">
        <v>1</v>
      </c>
      <c r="AE50" s="294"/>
      <c r="AF50" s="287" t="s">
        <v>64</v>
      </c>
      <c r="AG50" s="280">
        <v>1</v>
      </c>
      <c r="AH50" s="214"/>
      <c r="AI50" s="139"/>
      <c r="AJ50" s="139"/>
      <c r="AK50" s="251"/>
      <c r="AL50" s="242"/>
      <c r="AM50" s="142"/>
      <c r="AN50" s="162"/>
      <c r="AO50" s="139"/>
      <c r="AP50" s="139"/>
      <c r="AQ50" s="251"/>
      <c r="AR50" s="242"/>
      <c r="AS50" s="144"/>
    </row>
    <row r="51" spans="1:45" ht="27.75" customHeight="1">
      <c r="A51" s="235">
        <v>9</v>
      </c>
      <c r="B51" s="250" t="s">
        <v>76</v>
      </c>
      <c r="C51" s="245">
        <f t="shared" si="11"/>
        <v>2</v>
      </c>
      <c r="D51" s="238">
        <v>1</v>
      </c>
      <c r="E51" s="135">
        <f t="shared" si="12"/>
        <v>30</v>
      </c>
      <c r="F51" s="136">
        <f t="shared" si="13"/>
        <v>15</v>
      </c>
      <c r="G51" s="137">
        <f t="shared" si="13"/>
        <v>0</v>
      </c>
      <c r="H51" s="137">
        <f t="shared" si="13"/>
        <v>15</v>
      </c>
      <c r="I51" s="138">
        <f t="shared" si="13"/>
        <v>0</v>
      </c>
      <c r="J51" s="282"/>
      <c r="K51" s="276"/>
      <c r="L51" s="276"/>
      <c r="M51" s="276"/>
      <c r="N51" s="276"/>
      <c r="O51" s="278"/>
      <c r="P51" s="282"/>
      <c r="Q51" s="276"/>
      <c r="R51" s="276"/>
      <c r="S51" s="276"/>
      <c r="T51" s="277"/>
      <c r="U51" s="280"/>
      <c r="V51" s="293">
        <v>1</v>
      </c>
      <c r="W51" s="275"/>
      <c r="X51" s="275">
        <v>1</v>
      </c>
      <c r="Y51" s="294"/>
      <c r="Z51" s="287" t="s">
        <v>64</v>
      </c>
      <c r="AA51" s="278">
        <v>2</v>
      </c>
      <c r="AB51" s="283"/>
      <c r="AC51" s="275"/>
      <c r="AD51" s="275"/>
      <c r="AE51" s="294"/>
      <c r="AF51" s="287"/>
      <c r="AG51" s="280"/>
      <c r="AH51" s="214"/>
      <c r="AI51" s="139"/>
      <c r="AJ51" s="139"/>
      <c r="AK51" s="251"/>
      <c r="AL51" s="242"/>
      <c r="AM51" s="142"/>
      <c r="AN51" s="162"/>
      <c r="AO51" s="139"/>
      <c r="AP51" s="139"/>
      <c r="AQ51" s="251"/>
      <c r="AR51" s="242"/>
      <c r="AS51" s="144"/>
    </row>
    <row r="52" spans="1:45" ht="27.75" customHeight="1">
      <c r="A52" s="235">
        <v>10</v>
      </c>
      <c r="B52" s="250" t="s">
        <v>77</v>
      </c>
      <c r="C52" s="245">
        <f t="shared" si="11"/>
        <v>2</v>
      </c>
      <c r="D52" s="238">
        <v>0</v>
      </c>
      <c r="E52" s="135">
        <f t="shared" si="12"/>
        <v>45</v>
      </c>
      <c r="F52" s="136">
        <f t="shared" si="13"/>
        <v>15</v>
      </c>
      <c r="G52" s="137">
        <f t="shared" si="13"/>
        <v>0</v>
      </c>
      <c r="H52" s="137">
        <f t="shared" si="13"/>
        <v>30</v>
      </c>
      <c r="I52" s="138">
        <f t="shared" si="13"/>
        <v>0</v>
      </c>
      <c r="J52" s="282"/>
      <c r="K52" s="276"/>
      <c r="L52" s="276"/>
      <c r="M52" s="276"/>
      <c r="N52" s="276"/>
      <c r="O52" s="278"/>
      <c r="P52" s="282"/>
      <c r="Q52" s="276"/>
      <c r="R52" s="276"/>
      <c r="S52" s="276"/>
      <c r="T52" s="277"/>
      <c r="U52" s="280"/>
      <c r="V52" s="289"/>
      <c r="W52" s="290"/>
      <c r="X52" s="290"/>
      <c r="Y52" s="291"/>
      <c r="Z52" s="287"/>
      <c r="AA52" s="278"/>
      <c r="AB52" s="292">
        <v>1</v>
      </c>
      <c r="AC52" s="290"/>
      <c r="AD52" s="290">
        <v>2</v>
      </c>
      <c r="AE52" s="291"/>
      <c r="AF52" s="287"/>
      <c r="AG52" s="280">
        <v>2</v>
      </c>
      <c r="AH52" s="214"/>
      <c r="AI52" s="139"/>
      <c r="AJ52" s="139"/>
      <c r="AK52" s="248"/>
      <c r="AL52" s="242"/>
      <c r="AM52" s="142"/>
      <c r="AN52" s="249"/>
      <c r="AO52" s="247"/>
      <c r="AP52" s="247"/>
      <c r="AQ52" s="248"/>
      <c r="AR52" s="242"/>
      <c r="AS52" s="144"/>
    </row>
    <row r="53" spans="1:45" ht="27.75" customHeight="1">
      <c r="A53" s="235">
        <v>11</v>
      </c>
      <c r="B53" s="250" t="s">
        <v>78</v>
      </c>
      <c r="C53" s="245">
        <f t="shared" si="11"/>
        <v>2</v>
      </c>
      <c r="D53" s="238">
        <v>0</v>
      </c>
      <c r="E53" s="135">
        <f t="shared" si="12"/>
        <v>30</v>
      </c>
      <c r="F53" s="136">
        <f t="shared" si="13"/>
        <v>15</v>
      </c>
      <c r="G53" s="137">
        <f t="shared" si="13"/>
        <v>0</v>
      </c>
      <c r="H53" s="137">
        <f t="shared" si="13"/>
        <v>15</v>
      </c>
      <c r="I53" s="138">
        <f t="shared" si="13"/>
        <v>0</v>
      </c>
      <c r="J53" s="282"/>
      <c r="K53" s="276"/>
      <c r="L53" s="276"/>
      <c r="M53" s="276"/>
      <c r="N53" s="276"/>
      <c r="O53" s="278"/>
      <c r="P53" s="282"/>
      <c r="Q53" s="276"/>
      <c r="R53" s="276"/>
      <c r="S53" s="276"/>
      <c r="T53" s="277"/>
      <c r="U53" s="280"/>
      <c r="V53" s="289"/>
      <c r="W53" s="290"/>
      <c r="X53" s="290"/>
      <c r="Y53" s="291"/>
      <c r="Z53" s="287"/>
      <c r="AA53" s="278"/>
      <c r="AB53" s="292"/>
      <c r="AC53" s="290"/>
      <c r="AD53" s="290"/>
      <c r="AE53" s="291"/>
      <c r="AF53" s="287"/>
      <c r="AG53" s="280"/>
      <c r="AH53" s="214">
        <v>1</v>
      </c>
      <c r="AI53" s="139"/>
      <c r="AJ53" s="139">
        <v>1</v>
      </c>
      <c r="AK53" s="248"/>
      <c r="AL53" s="242"/>
      <c r="AM53" s="142">
        <v>2</v>
      </c>
      <c r="AN53" s="249"/>
      <c r="AO53" s="247"/>
      <c r="AP53" s="247"/>
      <c r="AQ53" s="248"/>
      <c r="AR53" s="242"/>
      <c r="AS53" s="144"/>
    </row>
    <row r="54" spans="1:45" ht="27.75" customHeight="1">
      <c r="A54" s="235">
        <v>12</v>
      </c>
      <c r="B54" s="250" t="s">
        <v>79</v>
      </c>
      <c r="C54" s="245">
        <f t="shared" si="11"/>
        <v>2</v>
      </c>
      <c r="D54" s="238">
        <v>0</v>
      </c>
      <c r="E54" s="135">
        <f t="shared" si="12"/>
        <v>30</v>
      </c>
      <c r="F54" s="136">
        <f t="shared" si="13"/>
        <v>0</v>
      </c>
      <c r="G54" s="137">
        <f t="shared" si="13"/>
        <v>0</v>
      </c>
      <c r="H54" s="137">
        <f t="shared" si="13"/>
        <v>0</v>
      </c>
      <c r="I54" s="138">
        <f t="shared" si="13"/>
        <v>30</v>
      </c>
      <c r="J54" s="282"/>
      <c r="K54" s="276"/>
      <c r="L54" s="276"/>
      <c r="M54" s="276"/>
      <c r="N54" s="276"/>
      <c r="O54" s="278"/>
      <c r="P54" s="282"/>
      <c r="Q54" s="276"/>
      <c r="R54" s="276"/>
      <c r="S54" s="276"/>
      <c r="T54" s="277"/>
      <c r="U54" s="280"/>
      <c r="V54" s="289"/>
      <c r="W54" s="290"/>
      <c r="X54" s="290"/>
      <c r="Y54" s="291"/>
      <c r="Z54" s="287"/>
      <c r="AA54" s="278"/>
      <c r="AB54" s="292"/>
      <c r="AC54" s="290"/>
      <c r="AD54" s="290"/>
      <c r="AE54" s="291"/>
      <c r="AF54" s="287"/>
      <c r="AG54" s="280"/>
      <c r="AH54" s="246"/>
      <c r="AI54" s="247"/>
      <c r="AJ54" s="247"/>
      <c r="AK54" s="248"/>
      <c r="AL54" s="242"/>
      <c r="AM54" s="142"/>
      <c r="AN54" s="249"/>
      <c r="AO54" s="247"/>
      <c r="AP54" s="247"/>
      <c r="AQ54" s="251">
        <v>2</v>
      </c>
      <c r="AR54" s="242"/>
      <c r="AS54" s="144">
        <v>2</v>
      </c>
    </row>
    <row r="55" spans="1:45" ht="27.75" customHeight="1">
      <c r="A55" s="235">
        <v>13</v>
      </c>
      <c r="B55" s="250" t="s">
        <v>80</v>
      </c>
      <c r="C55" s="245">
        <f t="shared" si="11"/>
        <v>1</v>
      </c>
      <c r="D55" s="238">
        <v>0</v>
      </c>
      <c r="E55" s="135">
        <f t="shared" si="12"/>
        <v>30</v>
      </c>
      <c r="F55" s="136">
        <f t="shared" si="13"/>
        <v>0</v>
      </c>
      <c r="G55" s="137">
        <f t="shared" si="13"/>
        <v>0</v>
      </c>
      <c r="H55" s="137">
        <f t="shared" si="13"/>
        <v>30</v>
      </c>
      <c r="I55" s="138">
        <f t="shared" si="13"/>
        <v>0</v>
      </c>
      <c r="J55" s="282"/>
      <c r="K55" s="276"/>
      <c r="L55" s="276"/>
      <c r="M55" s="276"/>
      <c r="N55" s="276"/>
      <c r="O55" s="278"/>
      <c r="P55" s="282"/>
      <c r="Q55" s="276"/>
      <c r="R55" s="276"/>
      <c r="S55" s="276"/>
      <c r="T55" s="277"/>
      <c r="U55" s="280"/>
      <c r="V55" s="293"/>
      <c r="W55" s="275"/>
      <c r="X55" s="275"/>
      <c r="Y55" s="294"/>
      <c r="Z55" s="287"/>
      <c r="AA55" s="278"/>
      <c r="AB55" s="283"/>
      <c r="AC55" s="275"/>
      <c r="AD55" s="275">
        <v>2</v>
      </c>
      <c r="AE55" s="294"/>
      <c r="AF55" s="287"/>
      <c r="AG55" s="280">
        <v>1</v>
      </c>
      <c r="AH55" s="214"/>
      <c r="AI55" s="139"/>
      <c r="AJ55" s="139"/>
      <c r="AK55" s="251"/>
      <c r="AL55" s="242"/>
      <c r="AM55" s="142"/>
      <c r="AN55" s="162"/>
      <c r="AO55" s="139"/>
      <c r="AP55" s="139"/>
      <c r="AQ55" s="251"/>
      <c r="AR55" s="242"/>
      <c r="AS55" s="144"/>
    </row>
    <row r="56" spans="1:45" ht="27.75" customHeight="1">
      <c r="A56" s="235">
        <v>14</v>
      </c>
      <c r="B56" s="250" t="s">
        <v>81</v>
      </c>
      <c r="C56" s="245">
        <f t="shared" si="11"/>
        <v>1</v>
      </c>
      <c r="D56" s="238">
        <v>0</v>
      </c>
      <c r="E56" s="135">
        <f t="shared" si="12"/>
        <v>15</v>
      </c>
      <c r="F56" s="136">
        <f t="shared" si="13"/>
        <v>0</v>
      </c>
      <c r="G56" s="137">
        <f t="shared" si="13"/>
        <v>0</v>
      </c>
      <c r="H56" s="137">
        <f t="shared" si="13"/>
        <v>15</v>
      </c>
      <c r="I56" s="138">
        <f t="shared" si="13"/>
        <v>0</v>
      </c>
      <c r="J56" s="282"/>
      <c r="K56" s="276"/>
      <c r="L56" s="276"/>
      <c r="M56" s="276"/>
      <c r="N56" s="276"/>
      <c r="O56" s="278"/>
      <c r="P56" s="282"/>
      <c r="Q56" s="276"/>
      <c r="R56" s="276"/>
      <c r="S56" s="276"/>
      <c r="T56" s="277"/>
      <c r="U56" s="280"/>
      <c r="V56" s="293"/>
      <c r="W56" s="275"/>
      <c r="X56" s="275"/>
      <c r="Y56" s="294"/>
      <c r="Z56" s="287"/>
      <c r="AA56" s="278"/>
      <c r="AB56" s="283"/>
      <c r="AC56" s="275"/>
      <c r="AD56" s="275"/>
      <c r="AE56" s="294"/>
      <c r="AF56" s="287"/>
      <c r="AG56" s="280"/>
      <c r="AH56" s="214"/>
      <c r="AI56" s="139"/>
      <c r="AJ56" s="139"/>
      <c r="AK56" s="251"/>
      <c r="AL56" s="242"/>
      <c r="AM56" s="142"/>
      <c r="AN56" s="162"/>
      <c r="AO56" s="139"/>
      <c r="AP56" s="139">
        <v>1</v>
      </c>
      <c r="AQ56" s="251"/>
      <c r="AR56" s="242"/>
      <c r="AS56" s="144">
        <v>1</v>
      </c>
    </row>
    <row r="57" spans="1:45" ht="27.75" customHeight="1">
      <c r="A57" s="235">
        <v>15</v>
      </c>
      <c r="B57" s="250" t="s">
        <v>82</v>
      </c>
      <c r="C57" s="245">
        <f t="shared" si="11"/>
        <v>2</v>
      </c>
      <c r="D57" s="238">
        <v>0</v>
      </c>
      <c r="E57" s="135">
        <f t="shared" si="12"/>
        <v>30</v>
      </c>
      <c r="F57" s="136">
        <f t="shared" si="13"/>
        <v>0</v>
      </c>
      <c r="G57" s="137">
        <f t="shared" si="13"/>
        <v>0</v>
      </c>
      <c r="H57" s="137">
        <f t="shared" si="13"/>
        <v>30</v>
      </c>
      <c r="I57" s="138">
        <f t="shared" si="13"/>
        <v>0</v>
      </c>
      <c r="J57" s="279"/>
      <c r="K57" s="275"/>
      <c r="L57" s="275"/>
      <c r="M57" s="275"/>
      <c r="N57" s="276"/>
      <c r="O57" s="276"/>
      <c r="P57" s="283"/>
      <c r="Q57" s="275"/>
      <c r="R57" s="275"/>
      <c r="S57" s="276"/>
      <c r="T57" s="277"/>
      <c r="U57" s="280"/>
      <c r="V57" s="293"/>
      <c r="W57" s="275"/>
      <c r="X57" s="275"/>
      <c r="Y57" s="294"/>
      <c r="Z57" s="287"/>
      <c r="AA57" s="276"/>
      <c r="AB57" s="283"/>
      <c r="AC57" s="275"/>
      <c r="AD57" s="275"/>
      <c r="AE57" s="294"/>
      <c r="AF57" s="287"/>
      <c r="AG57" s="280"/>
      <c r="AH57" s="214"/>
      <c r="AI57" s="139"/>
      <c r="AJ57" s="139"/>
      <c r="AK57" s="251"/>
      <c r="AL57" s="242"/>
      <c r="AM57" s="161"/>
      <c r="AN57" s="162"/>
      <c r="AO57" s="139"/>
      <c r="AP57" s="139">
        <v>2</v>
      </c>
      <c r="AQ57" s="251"/>
      <c r="AR57" s="242"/>
      <c r="AS57" s="144">
        <v>2</v>
      </c>
    </row>
    <row r="58" spans="1:45" ht="27.75" customHeight="1">
      <c r="A58" s="264">
        <v>16</v>
      </c>
      <c r="B58" s="224" t="s">
        <v>99</v>
      </c>
      <c r="C58" s="174">
        <f>SUM(O58+U58+AA58+AG58+AM58+AS58)</f>
        <v>1</v>
      </c>
      <c r="D58" s="165">
        <v>0</v>
      </c>
      <c r="E58" s="169">
        <f>SUM(J58:M58,P58:S58,V58:Y58,AB58:AE58,AH58:AK58,AN58:AQ58,AT58:AW58,AY58:BB58)*15</f>
        <v>30</v>
      </c>
      <c r="F58" s="166">
        <f t="shared" si="13"/>
        <v>0</v>
      </c>
      <c r="G58" s="167">
        <f>SUM(K58,Q58,W58,AC58,AI58,AO58,AU58,AZ58)*15</f>
        <v>30</v>
      </c>
      <c r="H58" s="167">
        <f>SUM(L58,R58,X58,AD58,AJ58,AP58,AV58,BA58)*15</f>
        <v>0</v>
      </c>
      <c r="I58" s="168">
        <f>SUM(M58,S58,Y58,AE58,AK58,AQ58,AW58,BB58)*15</f>
        <v>0</v>
      </c>
      <c r="J58" s="295"/>
      <c r="K58" s="296"/>
      <c r="L58" s="296"/>
      <c r="M58" s="297"/>
      <c r="N58" s="298"/>
      <c r="O58" s="297"/>
      <c r="P58" s="299"/>
      <c r="Q58" s="296"/>
      <c r="R58" s="296"/>
      <c r="S58" s="297"/>
      <c r="T58" s="298"/>
      <c r="U58" s="300"/>
      <c r="V58" s="295"/>
      <c r="W58" s="296"/>
      <c r="X58" s="296"/>
      <c r="Y58" s="297"/>
      <c r="Z58" s="298"/>
      <c r="AA58" s="297"/>
      <c r="AB58" s="299"/>
      <c r="AC58" s="296"/>
      <c r="AD58" s="296"/>
      <c r="AE58" s="297"/>
      <c r="AF58" s="298"/>
      <c r="AG58" s="300"/>
      <c r="AH58" s="231"/>
      <c r="AI58" s="225">
        <v>2</v>
      </c>
      <c r="AJ58" s="225"/>
      <c r="AK58" s="226"/>
      <c r="AL58" s="232"/>
      <c r="AM58" s="228">
        <v>1</v>
      </c>
      <c r="AN58" s="229"/>
      <c r="AO58" s="227"/>
      <c r="AP58" s="227"/>
      <c r="AQ58" s="233"/>
      <c r="AR58" s="234"/>
      <c r="AS58" s="230"/>
    </row>
    <row r="59" spans="1:45" ht="27.75" customHeight="1" thickBot="1">
      <c r="A59" s="235">
        <v>17</v>
      </c>
      <c r="B59" s="250" t="s">
        <v>83</v>
      </c>
      <c r="C59" s="204">
        <f t="shared" si="11"/>
        <v>1</v>
      </c>
      <c r="D59" s="253">
        <v>0</v>
      </c>
      <c r="E59" s="254">
        <f t="shared" si="12"/>
        <v>15</v>
      </c>
      <c r="F59" s="255">
        <f t="shared" si="13"/>
        <v>0</v>
      </c>
      <c r="G59" s="256">
        <f t="shared" si="13"/>
        <v>0</v>
      </c>
      <c r="H59" s="256">
        <f t="shared" si="13"/>
        <v>15</v>
      </c>
      <c r="I59" s="257">
        <f t="shared" si="13"/>
        <v>0</v>
      </c>
      <c r="J59" s="301"/>
      <c r="K59" s="302"/>
      <c r="L59" s="302"/>
      <c r="M59" s="302"/>
      <c r="N59" s="302"/>
      <c r="O59" s="303"/>
      <c r="P59" s="304"/>
      <c r="Q59" s="302"/>
      <c r="R59" s="302"/>
      <c r="S59" s="305"/>
      <c r="T59" s="306"/>
      <c r="U59" s="307"/>
      <c r="V59" s="301"/>
      <c r="W59" s="302"/>
      <c r="X59" s="302"/>
      <c r="Y59" s="308"/>
      <c r="Z59" s="309"/>
      <c r="AA59" s="303"/>
      <c r="AB59" s="304"/>
      <c r="AC59" s="302"/>
      <c r="AD59" s="302"/>
      <c r="AE59" s="308"/>
      <c r="AF59" s="309"/>
      <c r="AG59" s="307"/>
      <c r="AH59" s="258"/>
      <c r="AI59" s="218"/>
      <c r="AJ59" s="218">
        <v>1</v>
      </c>
      <c r="AK59" s="260"/>
      <c r="AL59" s="261"/>
      <c r="AM59" s="219">
        <v>1</v>
      </c>
      <c r="AN59" s="259"/>
      <c r="AO59" s="218"/>
      <c r="AP59" s="218"/>
      <c r="AQ59" s="260"/>
      <c r="AR59" s="261"/>
      <c r="AS59" s="223"/>
    </row>
    <row r="60" spans="1:45" ht="27.75" customHeight="1" thickBot="1">
      <c r="A60" s="194"/>
      <c r="B60" s="195" t="s">
        <v>68</v>
      </c>
      <c r="C60" s="131">
        <f>SUM(C61:C63)</f>
        <v>10</v>
      </c>
      <c r="D60" s="196"/>
      <c r="E60" s="197">
        <f>SUM(E61:E63)</f>
        <v>180</v>
      </c>
      <c r="F60" s="193"/>
      <c r="G60" s="170"/>
      <c r="H60" s="170"/>
      <c r="I60" s="170"/>
      <c r="J60" s="310"/>
      <c r="K60" s="311"/>
      <c r="L60" s="311"/>
      <c r="M60" s="311"/>
      <c r="N60" s="312"/>
      <c r="O60" s="313"/>
      <c r="P60" s="314"/>
      <c r="Q60" s="311"/>
      <c r="R60" s="311"/>
      <c r="S60" s="311"/>
      <c r="T60" s="312"/>
      <c r="U60" s="315"/>
      <c r="V60" s="316"/>
      <c r="W60" s="311"/>
      <c r="X60" s="311"/>
      <c r="Y60" s="311"/>
      <c r="Z60" s="312"/>
      <c r="AA60" s="313"/>
      <c r="AB60" s="314"/>
      <c r="AC60" s="311"/>
      <c r="AD60" s="311"/>
      <c r="AE60" s="311"/>
      <c r="AF60" s="312"/>
      <c r="AG60" s="315"/>
      <c r="AH60" s="201"/>
      <c r="AI60" s="198"/>
      <c r="AJ60" s="198"/>
      <c r="AK60" s="198"/>
      <c r="AL60" s="199"/>
      <c r="AM60" s="170"/>
      <c r="AN60" s="200"/>
      <c r="AO60" s="198"/>
      <c r="AP60" s="198"/>
      <c r="AQ60" s="198"/>
      <c r="AR60" s="199"/>
      <c r="AS60" s="171"/>
    </row>
    <row r="61" spans="1:45" ht="27.75" customHeight="1" thickBot="1">
      <c r="A61" s="202">
        <v>1</v>
      </c>
      <c r="B61" s="203" t="s">
        <v>96</v>
      </c>
      <c r="C61" s="204">
        <f>SUM(O61+U61+AA61+AG61+AM61+AS61)</f>
        <v>4</v>
      </c>
      <c r="D61" s="205"/>
      <c r="E61" s="169">
        <f>SUM(J61:M61,P61:S61,V61:Y61,AB61:AE61,AH61:AK61,AN61:AQ61,AT61:AW61,AY61:BB61)*15</f>
        <v>75</v>
      </c>
      <c r="F61" s="166">
        <f aca="true" t="shared" si="14" ref="F61:I63">SUM(J61,P61,V61,AB61,AH61,AN61,AT61,AY61)*15</f>
        <v>0</v>
      </c>
      <c r="G61" s="167">
        <f t="shared" si="14"/>
        <v>0</v>
      </c>
      <c r="H61" s="167">
        <f t="shared" si="14"/>
        <v>0</v>
      </c>
      <c r="I61" s="168">
        <f t="shared" si="14"/>
        <v>75</v>
      </c>
      <c r="J61" s="317"/>
      <c r="K61" s="318"/>
      <c r="L61" s="318"/>
      <c r="M61" s="318"/>
      <c r="N61" s="318"/>
      <c r="O61" s="319"/>
      <c r="P61" s="320"/>
      <c r="Q61" s="318"/>
      <c r="R61" s="318"/>
      <c r="S61" s="318"/>
      <c r="T61" s="318"/>
      <c r="U61" s="321"/>
      <c r="V61" s="317"/>
      <c r="W61" s="318"/>
      <c r="X61" s="318"/>
      <c r="Y61" s="318">
        <v>2</v>
      </c>
      <c r="Z61" s="318"/>
      <c r="AA61" s="319">
        <v>2</v>
      </c>
      <c r="AB61" s="320"/>
      <c r="AC61" s="318"/>
      <c r="AD61" s="318"/>
      <c r="AE61" s="318">
        <v>3</v>
      </c>
      <c r="AF61" s="318"/>
      <c r="AG61" s="321">
        <v>2</v>
      </c>
      <c r="AH61" s="209"/>
      <c r="AI61" s="207"/>
      <c r="AJ61" s="207"/>
      <c r="AK61" s="207"/>
      <c r="AL61" s="207"/>
      <c r="AM61" s="208"/>
      <c r="AN61" s="206"/>
      <c r="AO61" s="207"/>
      <c r="AP61" s="207"/>
      <c r="AQ61" s="207"/>
      <c r="AR61" s="207"/>
      <c r="AS61" s="210"/>
    </row>
    <row r="62" spans="1:45" ht="27.75" customHeight="1" thickBot="1">
      <c r="A62" s="211">
        <v>2</v>
      </c>
      <c r="B62" s="212" t="s">
        <v>97</v>
      </c>
      <c r="C62" s="204">
        <f>SUM(O62+U62+AA62+AG62+AM62+AS62)</f>
        <v>3</v>
      </c>
      <c r="D62" s="213"/>
      <c r="E62" s="169">
        <f>SUM(J62:M62,P62:S62,V62:Y62,AB62:AE62,AH62:AK62,AN62:AQ62,AT62:AW62,AY62:BB62)*15</f>
        <v>75</v>
      </c>
      <c r="F62" s="166">
        <f t="shared" si="14"/>
        <v>0</v>
      </c>
      <c r="G62" s="167">
        <f t="shared" si="14"/>
        <v>0</v>
      </c>
      <c r="H62" s="167">
        <f t="shared" si="14"/>
        <v>0</v>
      </c>
      <c r="I62" s="168">
        <f t="shared" si="14"/>
        <v>75</v>
      </c>
      <c r="J62" s="293"/>
      <c r="K62" s="275"/>
      <c r="L62" s="275"/>
      <c r="M62" s="275"/>
      <c r="N62" s="275"/>
      <c r="O62" s="278"/>
      <c r="P62" s="283"/>
      <c r="Q62" s="275"/>
      <c r="R62" s="275"/>
      <c r="S62" s="275"/>
      <c r="T62" s="275"/>
      <c r="U62" s="322"/>
      <c r="V62" s="293"/>
      <c r="W62" s="275"/>
      <c r="X62" s="275"/>
      <c r="Y62" s="275"/>
      <c r="Z62" s="275"/>
      <c r="AA62" s="278"/>
      <c r="AB62" s="283"/>
      <c r="AC62" s="275"/>
      <c r="AD62" s="275"/>
      <c r="AE62" s="275"/>
      <c r="AF62" s="275"/>
      <c r="AG62" s="322"/>
      <c r="AH62" s="215"/>
      <c r="AI62" s="146"/>
      <c r="AJ62" s="146"/>
      <c r="AK62" s="146">
        <v>5</v>
      </c>
      <c r="AL62" s="146"/>
      <c r="AM62" s="142">
        <v>3</v>
      </c>
      <c r="AN62" s="163"/>
      <c r="AO62" s="146"/>
      <c r="AP62" s="146"/>
      <c r="AQ62" s="146"/>
      <c r="AR62" s="146"/>
      <c r="AS62" s="144"/>
    </row>
    <row r="63" spans="1:45" ht="27.75" customHeight="1" thickBot="1">
      <c r="A63" s="211">
        <v>3</v>
      </c>
      <c r="B63" s="216" t="s">
        <v>98</v>
      </c>
      <c r="C63" s="204">
        <f>SUM(O63+U63+AA63+AG63+AM63+AS63)</f>
        <v>3</v>
      </c>
      <c r="D63" s="217"/>
      <c r="E63" s="169">
        <f>SUM(J63:M63,P63:S63,V63:Y63,AB63:AE63,AH63:AK63,AN63:AQ63,AT63:AW63,AY63:BB63)*15</f>
        <v>30</v>
      </c>
      <c r="F63" s="166">
        <f t="shared" si="14"/>
        <v>0</v>
      </c>
      <c r="G63" s="167">
        <f t="shared" si="14"/>
        <v>0</v>
      </c>
      <c r="H63" s="167">
        <f t="shared" si="14"/>
        <v>0</v>
      </c>
      <c r="I63" s="168">
        <f t="shared" si="14"/>
        <v>30</v>
      </c>
      <c r="J63" s="323"/>
      <c r="K63" s="324"/>
      <c r="L63" s="324"/>
      <c r="M63" s="324"/>
      <c r="N63" s="302"/>
      <c r="O63" s="303"/>
      <c r="P63" s="325"/>
      <c r="Q63" s="324"/>
      <c r="R63" s="324"/>
      <c r="S63" s="324"/>
      <c r="T63" s="302"/>
      <c r="U63" s="326"/>
      <c r="V63" s="323"/>
      <c r="W63" s="324"/>
      <c r="X63" s="324"/>
      <c r="Y63" s="324"/>
      <c r="Z63" s="302"/>
      <c r="AA63" s="303"/>
      <c r="AB63" s="325"/>
      <c r="AC63" s="324"/>
      <c r="AD63" s="324"/>
      <c r="AE63" s="324"/>
      <c r="AF63" s="302"/>
      <c r="AG63" s="326"/>
      <c r="AH63" s="220"/>
      <c r="AI63" s="153"/>
      <c r="AJ63" s="153"/>
      <c r="AK63" s="153"/>
      <c r="AL63" s="221"/>
      <c r="AM63" s="219"/>
      <c r="AN63" s="222"/>
      <c r="AO63" s="153"/>
      <c r="AP63" s="153"/>
      <c r="AQ63" s="153">
        <v>2</v>
      </c>
      <c r="AR63" s="221"/>
      <c r="AS63" s="223">
        <v>3</v>
      </c>
    </row>
    <row r="64" spans="1:45" ht="42.75" customHeight="1" thickBot="1">
      <c r="A64" s="79"/>
      <c r="B64" s="127" t="s">
        <v>65</v>
      </c>
      <c r="C64" s="186"/>
      <c r="D64" s="132"/>
      <c r="E64" s="132"/>
      <c r="F64" s="132"/>
      <c r="G64" s="132"/>
      <c r="H64" s="132"/>
      <c r="I64" s="132"/>
      <c r="J64" s="327"/>
      <c r="K64" s="327"/>
      <c r="L64" s="327"/>
      <c r="M64" s="327"/>
      <c r="N64" s="328" t="s">
        <v>64</v>
      </c>
      <c r="O64" s="329" t="s">
        <v>63</v>
      </c>
      <c r="P64" s="327"/>
      <c r="Q64" s="327"/>
      <c r="R64" s="327"/>
      <c r="S64" s="327"/>
      <c r="T64" s="328" t="s">
        <v>64</v>
      </c>
      <c r="U64" s="330" t="s">
        <v>63</v>
      </c>
      <c r="V64" s="327"/>
      <c r="W64" s="327"/>
      <c r="X64" s="327"/>
      <c r="Y64" s="327"/>
      <c r="Z64" s="328" t="s">
        <v>64</v>
      </c>
      <c r="AA64" s="329" t="s">
        <v>63</v>
      </c>
      <c r="AB64" s="327"/>
      <c r="AC64" s="327"/>
      <c r="AD64" s="327"/>
      <c r="AE64" s="327"/>
      <c r="AF64" s="328" t="s">
        <v>64</v>
      </c>
      <c r="AG64" s="330" t="s">
        <v>63</v>
      </c>
      <c r="AH64" s="172"/>
      <c r="AI64" s="172"/>
      <c r="AJ64" s="172"/>
      <c r="AK64" s="172"/>
      <c r="AL64" s="173" t="s">
        <v>64</v>
      </c>
      <c r="AM64" s="179" t="s">
        <v>63</v>
      </c>
      <c r="AN64" s="172"/>
      <c r="AO64" s="172"/>
      <c r="AP64" s="172"/>
      <c r="AQ64" s="172"/>
      <c r="AR64" s="173" t="s">
        <v>64</v>
      </c>
      <c r="AS64" s="180" t="s">
        <v>63</v>
      </c>
    </row>
    <row r="65" spans="1:45" ht="27.75" customHeight="1" thickBot="1">
      <c r="A65" s="40"/>
      <c r="B65" s="41"/>
      <c r="C65" s="189">
        <f>C60+C42+C36+C21+C15+C9</f>
        <v>180</v>
      </c>
      <c r="D65" s="189">
        <f>SUM(D10:D60)</f>
        <v>19</v>
      </c>
      <c r="E65" s="190">
        <f>E42+E36+E21+E15+E9</f>
        <v>2520</v>
      </c>
      <c r="F65" s="191">
        <f>+SUM(F10:F59)</f>
        <v>675</v>
      </c>
      <c r="G65" s="191">
        <f>+SUM(G10:G60)</f>
        <v>1440</v>
      </c>
      <c r="H65" s="191">
        <f>+SUM(H10:H60)</f>
        <v>315</v>
      </c>
      <c r="I65" s="192">
        <f>+SUM(I10:I60)</f>
        <v>90</v>
      </c>
      <c r="J65" s="331">
        <f>SUM(J10:J60)</f>
        <v>8</v>
      </c>
      <c r="K65" s="332">
        <f>SUM(K10:K60)</f>
        <v>23</v>
      </c>
      <c r="L65" s="332">
        <f>SUM(L10:L60)</f>
        <v>0</v>
      </c>
      <c r="M65" s="333">
        <f>SUM(M10:M60)</f>
        <v>0</v>
      </c>
      <c r="N65" s="334">
        <v>1</v>
      </c>
      <c r="O65" s="335">
        <f>SUM(O10:O60)</f>
        <v>27</v>
      </c>
      <c r="P65" s="336">
        <f>SUM(P10:P60)</f>
        <v>9</v>
      </c>
      <c r="Q65" s="332">
        <f>SUM(Q10:Q60)</f>
        <v>23</v>
      </c>
      <c r="R65" s="332">
        <f>SUM(R10:R60)</f>
        <v>2</v>
      </c>
      <c r="S65" s="333">
        <f>SUM(S10:S60)</f>
        <v>0</v>
      </c>
      <c r="T65" s="334">
        <v>4</v>
      </c>
      <c r="U65" s="337">
        <f>SUM(U10:U60)</f>
        <v>33</v>
      </c>
      <c r="V65" s="336">
        <f>SUM(V10:V60)</f>
        <v>11</v>
      </c>
      <c r="W65" s="332">
        <f>SUM(W10:W60)</f>
        <v>12</v>
      </c>
      <c r="X65" s="332">
        <f>SUM(X10:X60)</f>
        <v>6</v>
      </c>
      <c r="Y65" s="333">
        <f>SUM(Y10:Y60)</f>
        <v>0</v>
      </c>
      <c r="Z65" s="334">
        <v>3</v>
      </c>
      <c r="AA65" s="337">
        <f>SUM(AA10:AA63)</f>
        <v>29</v>
      </c>
      <c r="AB65" s="336">
        <f>SUM(AB10:AB60)</f>
        <v>11</v>
      </c>
      <c r="AC65" s="332">
        <f>SUM(AC10:AC60)</f>
        <v>12</v>
      </c>
      <c r="AD65" s="332">
        <f>SUM(AD10:AD60)</f>
        <v>5</v>
      </c>
      <c r="AE65" s="333">
        <f>SUM(AE10:AE60)</f>
        <v>0</v>
      </c>
      <c r="AF65" s="334">
        <v>6</v>
      </c>
      <c r="AG65" s="337">
        <f>SUM(AG10:AG63)</f>
        <v>31</v>
      </c>
      <c r="AH65" s="177">
        <f>SUM(AH10:AH60)</f>
        <v>3</v>
      </c>
      <c r="AI65" s="175">
        <f>SUM(AI10:AI60)</f>
        <v>16</v>
      </c>
      <c r="AJ65" s="175">
        <f>SUM(AJ10:AJ60)</f>
        <v>5</v>
      </c>
      <c r="AK65" s="176">
        <f>SUM(AK10:AK60)</f>
        <v>2</v>
      </c>
      <c r="AL65" s="164">
        <v>1</v>
      </c>
      <c r="AM65" s="178">
        <f>SUM(AM10:AM63)</f>
        <v>27</v>
      </c>
      <c r="AN65" s="177">
        <f>SUM(AN10:AN60)</f>
        <v>3</v>
      </c>
      <c r="AO65" s="175">
        <f>SUM(AO10:AO60)</f>
        <v>10</v>
      </c>
      <c r="AP65" s="175">
        <f>SUM(AP10:AP60)</f>
        <v>3</v>
      </c>
      <c r="AQ65" s="176">
        <f>SUM(AQ10:AQ60)</f>
        <v>4</v>
      </c>
      <c r="AR65" s="164">
        <v>4</v>
      </c>
      <c r="AS65" s="178">
        <f>SUM(AS10:AS63)</f>
        <v>33</v>
      </c>
    </row>
    <row r="66" spans="1:45" ht="27.75" customHeight="1" thickBot="1">
      <c r="A66" s="42"/>
      <c r="B66" s="80" t="s">
        <v>39</v>
      </c>
      <c r="C66" s="80"/>
      <c r="D66" s="117"/>
      <c r="E66" s="118"/>
      <c r="F66" s="117"/>
      <c r="G66" s="117"/>
      <c r="H66" s="117"/>
      <c r="I66" s="119"/>
      <c r="J66" s="338"/>
      <c r="K66" s="339">
        <f>SUM(J65:M65)</f>
        <v>31</v>
      </c>
      <c r="L66" s="340"/>
      <c r="M66" s="339"/>
      <c r="N66" s="340"/>
      <c r="O66" s="341"/>
      <c r="P66" s="342"/>
      <c r="Q66" s="339">
        <f>SUM(P65:S65)</f>
        <v>34</v>
      </c>
      <c r="R66" s="340"/>
      <c r="S66" s="339"/>
      <c r="T66" s="340"/>
      <c r="U66" s="343"/>
      <c r="V66" s="342"/>
      <c r="W66" s="339">
        <f>SUM(V65:Y65)</f>
        <v>29</v>
      </c>
      <c r="X66" s="340"/>
      <c r="Y66" s="339"/>
      <c r="Z66" s="340"/>
      <c r="AA66" s="344"/>
      <c r="AB66" s="345"/>
      <c r="AC66" s="339">
        <f>SUM(AB65:AE65)</f>
        <v>28</v>
      </c>
      <c r="AD66" s="340"/>
      <c r="AE66" s="339"/>
      <c r="AF66" s="340"/>
      <c r="AG66" s="346"/>
      <c r="AH66" s="125"/>
      <c r="AI66" s="120">
        <f>SUM(AH65:AK65)</f>
        <v>26</v>
      </c>
      <c r="AJ66" s="121"/>
      <c r="AK66" s="120"/>
      <c r="AL66" s="121"/>
      <c r="AM66" s="122"/>
      <c r="AN66" s="123"/>
      <c r="AO66" s="126">
        <f>SUM(AN65:AQ65)</f>
        <v>20</v>
      </c>
      <c r="AP66" s="121"/>
      <c r="AQ66" s="120"/>
      <c r="AR66" s="121"/>
      <c r="AS66" s="124"/>
    </row>
    <row r="67" spans="1:45" ht="27.75" customHeight="1" thickTop="1">
      <c r="A67" s="25"/>
      <c r="B67" s="13"/>
      <c r="C67" s="13"/>
      <c r="D67" s="43"/>
      <c r="E67" s="9"/>
      <c r="F67" s="9"/>
      <c r="G67" s="12"/>
      <c r="H67" s="12"/>
      <c r="I67" s="12"/>
      <c r="J67" s="10"/>
      <c r="K67" s="10"/>
      <c r="L67" s="10"/>
      <c r="M67" s="10"/>
      <c r="N67" s="10"/>
      <c r="O67" s="9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44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44"/>
      <c r="AN67" s="9"/>
      <c r="AO67" s="10"/>
      <c r="AP67" s="10"/>
      <c r="AQ67" s="10"/>
      <c r="AR67" s="10"/>
      <c r="AS67" s="45"/>
    </row>
    <row r="68" spans="1:46" ht="27.75" customHeight="1">
      <c r="A68" s="25"/>
      <c r="B68" s="13"/>
      <c r="C68" s="13"/>
      <c r="D68" s="46"/>
      <c r="E68" s="47"/>
      <c r="F68" s="48"/>
      <c r="G68" s="47"/>
      <c r="H68" s="47"/>
      <c r="I68" s="47"/>
      <c r="J68" s="47" t="s">
        <v>40</v>
      </c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9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44"/>
      <c r="AN68" s="347" t="s">
        <v>41</v>
      </c>
      <c r="AO68" s="348"/>
      <c r="AP68" s="347"/>
      <c r="AQ68" s="347"/>
      <c r="AR68" s="347"/>
      <c r="AS68" s="45"/>
      <c r="AT68" s="50"/>
    </row>
    <row r="69" spans="1:45" ht="27.75" customHeight="1" thickBot="1">
      <c r="A69" s="25"/>
      <c r="B69" s="13"/>
      <c r="C69" s="13"/>
      <c r="D69" s="81" t="s">
        <v>42</v>
      </c>
      <c r="E69" s="82"/>
      <c r="F69" s="51"/>
      <c r="G69" s="83" t="s">
        <v>43</v>
      </c>
      <c r="H69" s="82"/>
      <c r="I69" s="82"/>
      <c r="J69" s="82"/>
      <c r="K69" s="52"/>
      <c r="L69" s="84" t="s">
        <v>44</v>
      </c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53"/>
      <c r="AB69" s="54" t="s">
        <v>45</v>
      </c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5"/>
      <c r="AN69" s="347" t="s">
        <v>103</v>
      </c>
      <c r="AO69" s="347"/>
      <c r="AP69" s="347"/>
      <c r="AQ69" s="347"/>
      <c r="AR69" s="347"/>
      <c r="AS69" s="45"/>
    </row>
    <row r="70" spans="1:45" ht="27.75" customHeight="1">
      <c r="A70" s="25"/>
      <c r="B70" s="13"/>
      <c r="C70" s="13"/>
      <c r="D70" s="86" t="s">
        <v>46</v>
      </c>
      <c r="E70" s="56"/>
      <c r="F70" s="87"/>
      <c r="G70" s="360" t="s">
        <v>47</v>
      </c>
      <c r="H70" s="361"/>
      <c r="I70" s="88"/>
      <c r="J70" s="88"/>
      <c r="K70" s="75"/>
      <c r="L70" s="89" t="s">
        <v>48</v>
      </c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76"/>
      <c r="AB70" s="56"/>
      <c r="AC70" s="91" t="s">
        <v>101</v>
      </c>
      <c r="AD70" s="56"/>
      <c r="AE70" s="56"/>
      <c r="AF70" s="56"/>
      <c r="AG70" s="56"/>
      <c r="AH70" s="56"/>
      <c r="AI70" s="56"/>
      <c r="AJ70" s="56"/>
      <c r="AK70" s="56"/>
      <c r="AL70" s="56"/>
      <c r="AM70" s="44"/>
      <c r="AN70" s="347" t="s">
        <v>104</v>
      </c>
      <c r="AO70" s="347"/>
      <c r="AP70" s="347"/>
      <c r="AQ70" s="347"/>
      <c r="AR70" s="347"/>
      <c r="AS70" s="45"/>
    </row>
    <row r="71" spans="1:45" ht="27.75" customHeight="1">
      <c r="A71" s="57"/>
      <c r="B71" s="13"/>
      <c r="C71" s="13"/>
      <c r="D71" s="92" t="s">
        <v>49</v>
      </c>
      <c r="E71" s="13"/>
      <c r="F71" s="58"/>
      <c r="G71" s="362" t="s">
        <v>50</v>
      </c>
      <c r="H71" s="363"/>
      <c r="I71" s="77"/>
      <c r="J71" s="77"/>
      <c r="K71" s="93"/>
      <c r="L71" s="362" t="s">
        <v>48</v>
      </c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3"/>
      <c r="X71" s="363"/>
      <c r="Y71" s="363"/>
      <c r="Z71" s="363"/>
      <c r="AA71" s="364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60"/>
      <c r="AN71" s="349"/>
      <c r="AO71" s="350"/>
      <c r="AP71" s="349"/>
      <c r="AQ71" s="349"/>
      <c r="AR71" s="349"/>
      <c r="AS71" s="61"/>
    </row>
    <row r="72" spans="1:45" ht="27.75" customHeight="1">
      <c r="A72" s="57"/>
      <c r="B72" s="13"/>
      <c r="C72" s="13"/>
      <c r="D72" s="94" t="s">
        <v>51</v>
      </c>
      <c r="E72" s="95"/>
      <c r="F72" s="62"/>
      <c r="G72" s="365" t="s">
        <v>52</v>
      </c>
      <c r="H72" s="366"/>
      <c r="I72" s="78"/>
      <c r="J72" s="78"/>
      <c r="K72" s="96"/>
      <c r="L72" s="365" t="s">
        <v>53</v>
      </c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7"/>
      <c r="AB72" s="13" t="s">
        <v>54</v>
      </c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63"/>
      <c r="AN72" s="9"/>
      <c r="AO72" s="13"/>
      <c r="AP72" s="13"/>
      <c r="AQ72" s="13"/>
      <c r="AR72" s="13"/>
      <c r="AS72" s="61"/>
    </row>
    <row r="73" spans="1:45" ht="27.75" customHeight="1">
      <c r="A73" s="57"/>
      <c r="B73" s="13"/>
      <c r="C73" s="13"/>
      <c r="D73" s="92" t="s">
        <v>58</v>
      </c>
      <c r="E73" s="23"/>
      <c r="F73" s="58"/>
      <c r="G73" s="368" t="s">
        <v>52</v>
      </c>
      <c r="H73" s="369"/>
      <c r="I73" s="97"/>
      <c r="J73" s="97"/>
      <c r="K73" s="97"/>
      <c r="L73" s="368" t="s">
        <v>67</v>
      </c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70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63"/>
      <c r="AN73" s="9"/>
      <c r="AO73" s="13"/>
      <c r="AP73" s="13"/>
      <c r="AQ73" s="13"/>
      <c r="AR73" s="13"/>
      <c r="AS73" s="61"/>
    </row>
    <row r="74" spans="1:45" ht="27.75" customHeight="1" thickBot="1">
      <c r="A74" s="64"/>
      <c r="B74" s="65"/>
      <c r="C74" s="65"/>
      <c r="D74" s="98"/>
      <c r="E74" s="65"/>
      <c r="F74" s="99"/>
      <c r="G74" s="357" t="s">
        <v>59</v>
      </c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9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6"/>
      <c r="AN74" s="65"/>
      <c r="AO74" s="65"/>
      <c r="AP74" s="65"/>
      <c r="AQ74" s="65"/>
      <c r="AR74" s="65"/>
      <c r="AS74" s="67"/>
    </row>
    <row r="75" spans="1:45" ht="13.5" thickTop="1">
      <c r="A75" s="68"/>
      <c r="B75" s="69"/>
      <c r="C75" s="69"/>
      <c r="D75" s="68"/>
      <c r="E75" s="70"/>
      <c r="F75" s="70"/>
      <c r="G75" s="70"/>
      <c r="H75" s="68"/>
      <c r="I75" s="68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</row>
  </sheetData>
  <mergeCells count="9">
    <mergeCell ref="C6:C8"/>
    <mergeCell ref="G74:AA74"/>
    <mergeCell ref="G70:H70"/>
    <mergeCell ref="G71:H71"/>
    <mergeCell ref="L71:AA71"/>
    <mergeCell ref="G72:H72"/>
    <mergeCell ref="L72:AA72"/>
    <mergeCell ref="G73:H73"/>
    <mergeCell ref="L73:AA73"/>
  </mergeCells>
  <printOptions/>
  <pageMargins left="0.3937007874015748" right="0.3937007874015748" top="0.3937007874015748" bottom="0.3937007874015748" header="0.11811023622047245" footer="0.31496062992125984"/>
  <pageSetup horizontalDpi="600" verticalDpi="600" orientation="portrait" paperSize="9" scale="38" r:id="rId1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</dc:creator>
  <cp:keywords/>
  <dc:description/>
  <cp:lastModifiedBy>sorokosz</cp:lastModifiedBy>
  <cp:lastPrinted>2007-09-06T15:33:57Z</cp:lastPrinted>
  <dcterms:created xsi:type="dcterms:W3CDTF">2003-10-28T09:27:09Z</dcterms:created>
  <dcterms:modified xsi:type="dcterms:W3CDTF">2010-07-15T10:59:27Z</dcterms:modified>
  <cp:category/>
  <cp:version/>
  <cp:contentType/>
  <cp:contentStatus/>
</cp:coreProperties>
</file>